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2120" windowHeight="7680" activeTab="4"/>
  </bookViews>
  <sheets>
    <sheet name="Balance Sheet" sheetId="1" r:id="rId1"/>
    <sheet name="Income " sheetId="2" r:id="rId2"/>
    <sheet name="Equity " sheetId="3" r:id="rId3"/>
    <sheet name="Cashflow" sheetId="4" r:id="rId4"/>
    <sheet name="Notes" sheetId="5" r:id="rId5"/>
  </sheets>
  <externalReferences>
    <externalReference r:id="rId8"/>
    <externalReference r:id="rId9"/>
    <externalReference r:id="rId10"/>
  </externalReferences>
  <definedNames>
    <definedName name="_xlnm.Print_Area" localSheetId="0">'Balance Sheet'!$A$1:$G$58</definedName>
    <definedName name="_xlnm.Print_Area" localSheetId="2">'Equity '!$A$1:$O$44</definedName>
    <definedName name="_xlnm.Print_Area" localSheetId="1">'Income '!$A$1:$H$45</definedName>
    <definedName name="_xlnm.Print_Area" localSheetId="4">'Notes'!$A$1:$K$208</definedName>
  </definedNames>
  <calcPr fullCalcOnLoad="1"/>
</workbook>
</file>

<file path=xl/sharedStrings.xml><?xml version="1.0" encoding="utf-8"?>
<sst xmlns="http://schemas.openxmlformats.org/spreadsheetml/2006/main" count="332" uniqueCount="263">
  <si>
    <t>GUNUNG CAPITAL BERHAD</t>
  </si>
  <si>
    <t>Company no. 330171-P</t>
  </si>
  <si>
    <t>(Incorporated in Malaysia)</t>
  </si>
  <si>
    <t xml:space="preserve">Notes to the Interim Financial Report </t>
  </si>
  <si>
    <t>A1.</t>
  </si>
  <si>
    <t>Accounting Policies</t>
  </si>
  <si>
    <t>This interim report is unaudited and has been prepared in accordance with Financial Reporting Standard (FRS) 134, Interim Financial Reporting, and paragraph 9.22 of the Listing Requirements of Bursa Malaysia Securities Bhd (“BMSB”) and should be read in conjunction with the Group's audited financial statements for the year ended 31 December 2006.</t>
  </si>
  <si>
    <t>The accounting policies and methods of computation adopted in the condensed financial statements are consistent with those adopted for the annual financial statements for the year ended 31 December 2006.</t>
  </si>
  <si>
    <t>A2.</t>
  </si>
  <si>
    <t>Change in accounting policies</t>
  </si>
  <si>
    <t>The significant accounting policies and methods of computation adopted by the Group in this interim financial report are consisitent with those of the audited financial statements for the year ended 31 December 2006 except for the adoption of the following new/revised Financial Reporting Standards ("FRS") effective for accounting periods beginning on or after 1 October 2006:</t>
  </si>
  <si>
    <t>- FRS 117 Leases</t>
  </si>
  <si>
    <t>- FRS 124 Related Party Disclosures</t>
  </si>
  <si>
    <t>The adoption of FRS 124 does not result in significant changes in accounting policies of the Group.  The principal change in accounting policy and its effects resulting from the adoption of the revised FRS 117 are discussed below:</t>
  </si>
  <si>
    <t>FRS 117: Leases</t>
  </si>
  <si>
    <t xml:space="preserve">Prior to 1 January 2007, leasehold land held for own use was classified as property, plant and equipment and was stated at cost/valuation less accumulated depreciation and impairment losses.  </t>
  </si>
  <si>
    <t>The adoption of the revised FRS 117 has resulted in a retropective change in the accounting policy relating to the classification of leases of land and buildings. Leases of land and building are classified as operating and finance leases in the same way as leases of other assets  and the land and buildings elements of a lease of land and buildings are considered seperately for the purposes of lease classfication.  Leasehold land held for own use is now classified as operating lease and where necessary, the minimum lease payments or the up-front payments made are allocated between the land and buildings elements of the lease at the inception of the lease.  The up-front payments made for the leasehold land represents prepaid lease payments and are amortised on a straight line basis over the lease term.</t>
  </si>
  <si>
    <t>As a result of the adoption of FRS 117, comparative amounts as at 31 December 2006 have been reclassified as follows:</t>
  </si>
  <si>
    <t xml:space="preserve">As previously </t>
  </si>
  <si>
    <t>Effects of</t>
  </si>
  <si>
    <t>As restated</t>
  </si>
  <si>
    <t>reported</t>
  </si>
  <si>
    <t>reclassification</t>
  </si>
  <si>
    <t>RM'000</t>
  </si>
  <si>
    <t>Property, plant and equipment</t>
  </si>
  <si>
    <t>Prepaid lease payments</t>
  </si>
  <si>
    <t xml:space="preserve"> A3.</t>
  </si>
  <si>
    <t xml:space="preserve">Annual Audit Report On Preceding Annual Financial Statement </t>
  </si>
  <si>
    <t>A4.</t>
  </si>
  <si>
    <t>Seasonal or Cyclical Factors</t>
  </si>
  <si>
    <t>The Group’s operations are generally not affected by any seasonal or cyclical factors.</t>
  </si>
  <si>
    <t>A5.</t>
  </si>
  <si>
    <t>Unusual Items Affecting Financial Statements</t>
  </si>
  <si>
    <t>There was no unusual item affecting the assets, liabilities, equity, net income or cash flows of the Group during the current financial quarter.</t>
  </si>
  <si>
    <t>A6.</t>
  </si>
  <si>
    <t>Change in Accounting Estimates</t>
  </si>
  <si>
    <t xml:space="preserve">There was no material change in estimates that have a material effect in the current quarter results. </t>
  </si>
  <si>
    <t>A7.</t>
  </si>
  <si>
    <t>Debt and Equity Securities</t>
  </si>
  <si>
    <t>There was no issuance, cancellation, repurchase, resale nor repayment of equity securities or debt securities, share buy back during the current financial quarter.</t>
  </si>
  <si>
    <t>A8.</t>
  </si>
  <si>
    <t>Dividend Paid</t>
  </si>
  <si>
    <t>No dividend was paid in the current financial quarter.</t>
  </si>
  <si>
    <t>A9.</t>
  </si>
  <si>
    <t>Valuations of Property, Plant and Equipment</t>
  </si>
  <si>
    <t>The valuations of property, plant and equipment have been brought forward without amendment from the latest annual audited financial statements.</t>
  </si>
  <si>
    <t>A10.</t>
  </si>
  <si>
    <t>Events Subsequent to the Balance Sheet Date</t>
  </si>
  <si>
    <t>A11.</t>
  </si>
  <si>
    <t>Changes in the Composition of the Group</t>
  </si>
  <si>
    <t>There is no changes in the composition of the group during the current financial quarter.</t>
  </si>
  <si>
    <t>A12.</t>
  </si>
  <si>
    <t xml:space="preserve">Changes in Contingent Liabilities </t>
  </si>
  <si>
    <t>There are no changes in the contingent liabilities since 31 December 2006.</t>
  </si>
  <si>
    <t>A13.</t>
  </si>
  <si>
    <t xml:space="preserve">Capital Commitments </t>
  </si>
  <si>
    <t>A14.</t>
  </si>
  <si>
    <t>Significant Related Party Transactions</t>
  </si>
  <si>
    <t>Sales of latex concentrate to related company</t>
  </si>
  <si>
    <t xml:space="preserve"> - Latexx Manufacturing Sdn. Bhd.</t>
  </si>
  <si>
    <t>Mr Low Bok Tek is deemed to have substantial shareholding in Latexx Manufacturing Sdn. Bhd. Both Mr Low Bok Tek and Gan Chong Shyan are directors of Latexx Manufacturing Sdn. Bhd.</t>
  </si>
  <si>
    <t>All the above transactions were carried out on terms and conditions not materially different from those obtainable in transactions with unrelated parties and in the ordinary course of business of the Group.</t>
  </si>
  <si>
    <t>Notes to the Interim Financial Report (In accordance with Listing Requirements of BMSB)</t>
  </si>
  <si>
    <t xml:space="preserve">B1. </t>
  </si>
  <si>
    <t>Review of the Performance of the Company and Its Principal Subsidiaries</t>
  </si>
  <si>
    <t>B2.</t>
  </si>
  <si>
    <t xml:space="preserve">Material Changes in the Quarterly Results </t>
  </si>
  <si>
    <t>B3.</t>
  </si>
  <si>
    <t xml:space="preserve">Current Year Prospects </t>
  </si>
  <si>
    <t>B4.</t>
  </si>
  <si>
    <t>Profit Forecast / Profit Guarantee</t>
  </si>
  <si>
    <t>The Group did not issue any profit forecast or profit guarantee.</t>
  </si>
  <si>
    <t>B5.</t>
  </si>
  <si>
    <t>Taxation</t>
  </si>
  <si>
    <t>Current year</t>
  </si>
  <si>
    <t>quarter</t>
  </si>
  <si>
    <t>to-date</t>
  </si>
  <si>
    <t>Income tax</t>
  </si>
  <si>
    <t>Under provision in prior year</t>
  </si>
  <si>
    <t>The effective tax rate of the Group for the financial year is lower than the statutory tax rate mainly due to the utilisation of unabsorbed tax losses and unabsorbed capital allowances by some of its subsidiaries.</t>
  </si>
  <si>
    <t>B6.</t>
  </si>
  <si>
    <t>Profit/ (Loss) on the Sale of Unquoted Investments and/or Properties</t>
  </si>
  <si>
    <t>There was no sale of unquoted investment and/or properties for the current financial quarter.</t>
  </si>
  <si>
    <t>B7.</t>
  </si>
  <si>
    <t>Quoted Securities</t>
  </si>
  <si>
    <t>There was no sale of quoted investment for the current financial quarter.</t>
  </si>
  <si>
    <t>B8.</t>
  </si>
  <si>
    <t xml:space="preserve">Status of Corporate Proposals Announced But Not Completed </t>
  </si>
  <si>
    <t xml:space="preserve">There is no corporate proposals previously announced that were not completed as at the date of this announcement. </t>
  </si>
  <si>
    <t>B9.</t>
  </si>
  <si>
    <t xml:space="preserve">Borrowings </t>
  </si>
  <si>
    <t>Secured</t>
  </si>
  <si>
    <t>Unsecured</t>
  </si>
  <si>
    <t>Total</t>
  </si>
  <si>
    <t>Payable</t>
  </si>
  <si>
    <t>Within 12 months</t>
  </si>
  <si>
    <t>After 12 months</t>
  </si>
  <si>
    <t>Secured borrowings are collateralized by the following:-</t>
  </si>
  <si>
    <t>-          Legal charge over the subsidiary company’s leasehold property; and</t>
  </si>
  <si>
    <t>-          Corporate guarantee of the Company</t>
  </si>
  <si>
    <t>B10.</t>
  </si>
  <si>
    <t>Off Balance Sheet Financial Instruments</t>
  </si>
  <si>
    <t>Save as disclosed below, there was no material off balance sheet financial instruments for the period under review:</t>
  </si>
  <si>
    <t>·         15,999,200 unexercised Warrants 2003/2013, which were issued pursuant to the Rights Issue with Warrants; and</t>
  </si>
  <si>
    <t>B11.</t>
  </si>
  <si>
    <t>Material Litigation</t>
  </si>
  <si>
    <t>Save as disclosed below, the Group is not involved in any other material litigation.</t>
  </si>
  <si>
    <t>B12.</t>
  </si>
  <si>
    <t>Dividend</t>
  </si>
  <si>
    <t>No dividend has been recommended.</t>
  </si>
  <si>
    <t>B13.</t>
  </si>
  <si>
    <t xml:space="preserve">Earnings Per Share </t>
  </si>
  <si>
    <t xml:space="preserve">Basic Earnings Per Share </t>
  </si>
  <si>
    <t>Current</t>
  </si>
  <si>
    <t xml:space="preserve">Current </t>
  </si>
  <si>
    <t>Quarter ended</t>
  </si>
  <si>
    <t>YTD ended</t>
  </si>
  <si>
    <t>RM’000</t>
  </si>
  <si>
    <t>Net Profit /(Loss) after Minority Interest</t>
  </si>
  <si>
    <t>Weighted average no. of ordinary shares in issue</t>
  </si>
  <si>
    <t>‘000</t>
  </si>
  <si>
    <t>Basic Earnings / (Loss) Per Share (sen)</t>
  </si>
  <si>
    <t>Diluted Earnings Per Share</t>
  </si>
  <si>
    <t xml:space="preserve">Not presented due to the anti-dilutive nature of the potential ordinary shares in issue. </t>
  </si>
  <si>
    <t>B14.</t>
  </si>
  <si>
    <t>UNAUDITED CONDENSED CONSOLIDATED BALANCE SHEET</t>
  </si>
  <si>
    <t>As at</t>
  </si>
  <si>
    <t>30 Sept 2007</t>
  </si>
  <si>
    <t>31 Dec 2006</t>
  </si>
  <si>
    <t>(AUDITED)</t>
  </si>
  <si>
    <t>Note</t>
  </si>
  <si>
    <t>Non Current Assets</t>
  </si>
  <si>
    <t>Property, plant &amp; equipment</t>
  </si>
  <si>
    <t>Prepaid Lease Payments</t>
  </si>
  <si>
    <t>Other investments</t>
  </si>
  <si>
    <t>Goodwill</t>
  </si>
  <si>
    <t>Current Assets</t>
  </si>
  <si>
    <t>Inventories</t>
  </si>
  <si>
    <t>Trade receivables</t>
  </si>
  <si>
    <t>Other receivables, deposits &amp; prepayments</t>
  </si>
  <si>
    <t>Amount due from subsidiary companies</t>
  </si>
  <si>
    <t>Cash and bank balances</t>
  </si>
  <si>
    <t>Current Liabilities</t>
  </si>
  <si>
    <t>Trade payables</t>
  </si>
  <si>
    <t>Other payables and accruals</t>
  </si>
  <si>
    <t>Hire purchase payables</t>
  </si>
  <si>
    <t>Tax liabilities</t>
  </si>
  <si>
    <t xml:space="preserve">  </t>
  </si>
  <si>
    <t>Bank borrowings</t>
  </si>
  <si>
    <t>Shareholders' Funds</t>
  </si>
  <si>
    <t>Share capital</t>
  </si>
  <si>
    <t>Reserves</t>
  </si>
  <si>
    <t>Deferred taxation</t>
  </si>
  <si>
    <t>(The Condensed Consolidated Balance Sheet should be read in conjunction with the Annual Financial Report</t>
  </si>
  <si>
    <t>for the year ended 31st December 2006)</t>
  </si>
  <si>
    <t>NTA per share (Shareholders fund+Negative goodwill)</t>
  </si>
  <si>
    <t>(Shareholders fund+Negative goodwill/share Capital)</t>
  </si>
  <si>
    <t>UNAUDITED CONDENSED CONSOLIDATED INCOME STATEMENTS</t>
  </si>
  <si>
    <t>INDIVIDUAL QUARTER</t>
  </si>
  <si>
    <t>CUMULATIVE QUARTER</t>
  </si>
  <si>
    <t>Preceding Year</t>
  </si>
  <si>
    <t>Year</t>
  </si>
  <si>
    <t>Corresponding</t>
  </si>
  <si>
    <t>Quarter</t>
  </si>
  <si>
    <t>To-Date</t>
  </si>
  <si>
    <t>Period</t>
  </si>
  <si>
    <t>30/09/07</t>
  </si>
  <si>
    <t>30/09/06</t>
  </si>
  <si>
    <t xml:space="preserve">Revenue </t>
  </si>
  <si>
    <t>Other income</t>
  </si>
  <si>
    <t>Profit/(loss) from Operations</t>
  </si>
  <si>
    <t>Finance Cost</t>
  </si>
  <si>
    <t>Profit/(loss) before income tax</t>
  </si>
  <si>
    <t>Profit/(Loss) before Discontinued Operation</t>
  </si>
  <si>
    <t>Discontinued Operation</t>
  </si>
  <si>
    <t>Earnings per share (sen)</t>
  </si>
  <si>
    <t>- Basic</t>
  </si>
  <si>
    <t>- Diluted</t>
  </si>
  <si>
    <t>N/A</t>
  </si>
  <si>
    <t xml:space="preserve">(The Condensed Consolidated Income Statements should be read in conjunction with the Annual Financial Report </t>
  </si>
  <si>
    <t>UNAUDITED CONDENSED CONSOLIDATED STATEMENT OF CHANGES IN EQUITY</t>
  </si>
  <si>
    <t>Share</t>
  </si>
  <si>
    <t>Translation</t>
  </si>
  <si>
    <t>Capital Reserve</t>
  </si>
  <si>
    <t>Accumulated</t>
  </si>
  <si>
    <t>Capital</t>
  </si>
  <si>
    <t>Reserve</t>
  </si>
  <si>
    <t>Premium</t>
  </si>
  <si>
    <t>Balance as at 1 January 2007</t>
  </si>
  <si>
    <t>Balance as at 30 September 2007</t>
  </si>
  <si>
    <t>Other</t>
  </si>
  <si>
    <t>Losses</t>
  </si>
  <si>
    <t>Balance as at 1 January 2006</t>
  </si>
  <si>
    <t>Reversal of Reserves arising from</t>
  </si>
  <si>
    <t>discontinuation of Subsidiary</t>
  </si>
  <si>
    <t>Negative Goodwill Recognized</t>
  </si>
  <si>
    <t>Balance as at 31 December 2006</t>
  </si>
  <si>
    <t xml:space="preserve">GUNUNG CAPITAL BERHAD </t>
  </si>
  <si>
    <t>UNAUDITED CONDENSED CONSOLIDATED CASH FLOW STATEMENT</t>
  </si>
  <si>
    <t>Current Year</t>
  </si>
  <si>
    <t>Preceeding Year</t>
  </si>
  <si>
    <t>30 Sept 2006</t>
  </si>
  <si>
    <t>Cash flows from operating activities</t>
  </si>
  <si>
    <t>Loss before taxation</t>
  </si>
  <si>
    <t>Adjustments for non-cash flow:</t>
  </si>
  <si>
    <t>Non-cash items</t>
  </si>
  <si>
    <t>Interest expense</t>
  </si>
  <si>
    <t>Amount Due From Subsidiary written off</t>
  </si>
  <si>
    <t>Changes in working capital:</t>
  </si>
  <si>
    <t>Net change in current assets</t>
  </si>
  <si>
    <t>Net change in current liabilities</t>
  </si>
  <si>
    <t>Cash absorbed by operations</t>
  </si>
  <si>
    <t>Interest paid</t>
  </si>
  <si>
    <t>Income tax paid</t>
  </si>
  <si>
    <t>Net cash used in operating activities</t>
  </si>
  <si>
    <t>Net Cash used in financing activities</t>
  </si>
  <si>
    <t>Cash and cash equivalents at beginning of period</t>
  </si>
  <si>
    <t>Cash and cash equivalents at end of period</t>
  </si>
  <si>
    <t>(The Condensed Consolidated Cash Flow Statement should be read in conjunction with the Annual Financial</t>
  </si>
  <si>
    <t>Report for the year ended 31st December 2006)</t>
  </si>
  <si>
    <t>INTERIM REPORT FOR THE SECOND QUARTER ENDED 30 SEPTEMBER 2007</t>
  </si>
  <si>
    <t>There was no material events subsequent to the end of the current quarter ended 30 September 2007 that have not been reflected in the interim financial statements.</t>
  </si>
  <si>
    <t xml:space="preserve">9 months ended </t>
  </si>
  <si>
    <t>30.09.2007</t>
  </si>
  <si>
    <t>The Group’s borrowings as at 30 September 2007 are as follows:</t>
  </si>
  <si>
    <t>Non-current Liabilities</t>
  </si>
  <si>
    <t>Bank overdraft</t>
  </si>
  <si>
    <t>Net loss for the period</t>
  </si>
  <si>
    <t>Net Loss for the quarter</t>
  </si>
  <si>
    <t>Net Profit  for the year</t>
  </si>
  <si>
    <t>-------------------------- Non-Distributable  ------------------------</t>
  </si>
  <si>
    <t>------Distributable ------</t>
  </si>
  <si>
    <t>Losess</t>
  </si>
  <si>
    <t>INTERIM REPORT FOR 3RD QUARTER  ENDED 30 SEPTEMBER 2007</t>
  </si>
  <si>
    <t>Operating  loss before working capital changes</t>
  </si>
  <si>
    <t>Net cash used in investing activities</t>
  </si>
  <si>
    <t>Net (decrease)/increase in cash and cash equivalents</t>
  </si>
  <si>
    <t>The group has moved into business of trading in latex concentrate. The management will continue to take necessary measures to streamline and restructure its groups operations to return the group to profitability.</t>
  </si>
  <si>
    <t>The 3rd quarter results has been reviewed by the Company's external auditors, Siva Tan &amp; Co.</t>
  </si>
  <si>
    <t>Net Current Assets</t>
  </si>
  <si>
    <t>Banker acceptances</t>
  </si>
  <si>
    <t xml:space="preserve">·         401,000 unexercised Employees' Shares Options Scheme which will expire on 16 September 2008. </t>
  </si>
  <si>
    <t xml:space="preserve">(i)    Gunung Resources Sdn Bhd (“GRSB”), a wholly owned subsidiary of the Company, was served with a Summons </t>
  </si>
  <si>
    <t>Seal Polymer Industries Berhad (“Plaintiff”) vs. Gunung Resources Sdn Bhd ("Defendant")</t>
  </si>
  <si>
    <t>(The Condensed Consolidated Statement of Changes in Equity should be read in conjunction with the Annual Financial Report for the year ended 31st December 2006)</t>
  </si>
  <si>
    <t xml:space="preserve">The audit report of the latest audited annual financial statements for the financial year ended 31 December 2006 was not </t>
  </si>
  <si>
    <t>subject to any qualification.</t>
  </si>
  <si>
    <t xml:space="preserve">The Group does not have any capital commitments which are not provided for in the interim financial statements as at </t>
  </si>
  <si>
    <t>30 September 2007.</t>
  </si>
  <si>
    <t xml:space="preserve">and Statement of Claim on 19 September 2006 by Seal Polymer Industries Berhad (“Plaintiff”) for allegedly failing to refund </t>
  </si>
  <si>
    <t xml:space="preserve">the sum of deposits of RM928,000 paid by Plaintiff to GRSB together with interest of 8% pursuant to the Sales &amp; Purchase </t>
  </si>
  <si>
    <t xml:space="preserve">Agreements dated 17 August 2004 that has lapsed. The Company had on 22 September 2006 entered an appearance and filed </t>
  </si>
  <si>
    <t xml:space="preserve"> a Statement of Defence on 12 October 2006. Subsequently, the Plaintiff filed and served  their Summons in Chambers </t>
  </si>
  <si>
    <t xml:space="preserve"> applicaton pursuant to Order 81 of the Rules of High Courton 27 March 2007. Thereafter, GRSB had been exchanging </t>
  </si>
  <si>
    <t xml:space="preserve"> Affidavits in Reply towards the application. On 25 October 2007, the High Court in Taiping allowed the Plaintiff's application</t>
  </si>
  <si>
    <t xml:space="preserve"> for summary judgment for the refund of 10% deposit paid by Plaintiff to the Defendant together with interest/damages/costs</t>
  </si>
  <si>
    <t xml:space="preserve"> pursuant to the Sales and Purchase Agreement dated 17 August 2004.The Company has instructed its solicitors to file an </t>
  </si>
  <si>
    <t xml:space="preserve">appeal to the Court of Appeal against the decision and also file an application for stay of execution of the summary judgment </t>
  </si>
  <si>
    <t>as these appears be many triable issues.</t>
  </si>
  <si>
    <t>Effective 1 January 2007, the Group has applied the change in accounting policy in respect of leasehold land held for own use in accordance with the transitional provisions of FRS 117.  There is no impact on the income statements as the prepaid lease payments continue to be amortised on a straight-line basis over the lease term.</t>
  </si>
  <si>
    <t>The Group’s total revenue for this quarter increased to RM 19.20 million compared to the preceding quarter of  RM 12.98 million mainly due to increase in trading of latex concentrate. The Group had reported a loss of RM 2,306,000 for this quarter as compared to a loss of   RM 271,000 in preceding quarter.</t>
  </si>
  <si>
    <t>For the quarter ended 30 September 2007, the Group posted revenue of RM19.20  million and pre-tax loss  of RM2,306,000. The loss for this quarter was mainly due to under provision for Real Property Gain Tax amounting to RM211,750 , under provision for Sales Tax Provision amounting to RM474,469.55  and provision for Deposit Refundable amounting to RM928,000.</t>
  </si>
  <si>
    <t>The group's year to date turnover achieved was higher mainly due to turnover contributed by the latex concentrate trading business.   As at 30th September 2007, the group had recorded a revenue of  RM 53.627 million with a loss of  RM 2,327,000.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</si>
</sst>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_);_(* \(#,##0\);_(* &quot;-&quot;??_);_(@_)"/>
    <numFmt numFmtId="179" formatCode="_(* #,##0.0000_);_(* \(#,##0.0000\);_(* &quot;-&quot;??_);_(@_)"/>
    <numFmt numFmtId="180" formatCode="_(&quot;RM&quot;* #,##0_);_(&quot;RM&quot;* \(#,##0\);_(&quot;RM&quot;* &quot;-&quot;_);_(@_)"/>
    <numFmt numFmtId="181" formatCode="_(&quot;RM&quot;* #,##0.00_);_(&quot;RM&quot;* \(#,##0.00\);_(&quot;RM&quot;* &quot;-&quot;??_);_(@_)"/>
    <numFmt numFmtId="182" formatCode="0.000%"/>
    <numFmt numFmtId="183" formatCode="_(* #,##0.0_);_(* \(#,##0.0\);_(* &quot;-&quot;_);_(@_)"/>
    <numFmt numFmtId="184" formatCode="_(* #,##0.00_);_(* \(#,##0.00\);_(* &quot;-&quot;_);_(@_)"/>
    <numFmt numFmtId="185" formatCode="_(* #,##0.000_);_(* \(#,##0.000\);_(* &quot;-&quot;_);_(@_)"/>
    <numFmt numFmtId="186" formatCode="_(* #,##0.0000_);_(* \(#,##0.0000\);_(* &quot;-&quot;_);_(@_)"/>
    <numFmt numFmtId="187" formatCode="0.0%"/>
    <numFmt numFmtId="188" formatCode="_-* #,##0_-;\-* #,##0_-;_-* &quot;-&quot;??_-;_-@_-"/>
    <numFmt numFmtId="189" formatCode="_(* #,##0_);_(* \(#,##0\);_(* &quot;-&quot;?_);_(@_)"/>
    <numFmt numFmtId="190" formatCode="_(* #,##0.0000_);_(* \(#,##0.0000\);_(* &quot;-&quot;?_);_(@_)"/>
    <numFmt numFmtId="191" formatCode="_(* #,##0.0_);_(* \(#,##0.0\);_(* &quot;-&quot;??_);_(@_)"/>
  </numFmts>
  <fonts count="24">
    <font>
      <sz val="10"/>
      <name val="Arial"/>
      <family val="2"/>
    </font>
    <font>
      <u val="single"/>
      <sz val="10"/>
      <color indexed="36"/>
      <name val="Arial"/>
      <family val="2"/>
    </font>
    <font>
      <u val="single"/>
      <sz val="10"/>
      <color indexed="12"/>
      <name val="Arial"/>
      <family val="2"/>
    </font>
    <font>
      <b/>
      <sz val="12"/>
      <name val="Times New Roman"/>
      <family val="1"/>
    </font>
    <font>
      <sz val="12"/>
      <name val="Times New Roman"/>
      <family val="1"/>
    </font>
    <font>
      <sz val="12"/>
      <name val="Arial"/>
      <family val="2"/>
    </font>
    <font>
      <sz val="9"/>
      <name val="Times New Roman"/>
      <family val="1"/>
    </font>
    <font>
      <sz val="11"/>
      <name val="Times New Roman"/>
      <family val="1"/>
    </font>
    <font>
      <sz val="11"/>
      <name val="Arial"/>
      <family val="2"/>
    </font>
    <font>
      <b/>
      <sz val="9"/>
      <name val="Times New Roman"/>
      <family val="1"/>
    </font>
    <font>
      <b/>
      <sz val="10"/>
      <name val="Times New Roman"/>
      <family val="1"/>
    </font>
    <font>
      <sz val="10"/>
      <name val="Times New Roman"/>
      <family val="1"/>
    </font>
    <font>
      <sz val="9"/>
      <color indexed="10"/>
      <name val="Times New Roman"/>
      <family val="1"/>
    </font>
    <font>
      <sz val="10"/>
      <color indexed="10"/>
      <name val="Times New Roman"/>
      <family val="1"/>
    </font>
    <font>
      <b/>
      <u val="single"/>
      <sz val="10"/>
      <name val="Times New Roman"/>
      <family val="1"/>
    </font>
    <font>
      <b/>
      <sz val="10"/>
      <color indexed="59"/>
      <name val="Times New Roman"/>
      <family val="1"/>
    </font>
    <font>
      <b/>
      <sz val="11"/>
      <name val="Times New Roman"/>
      <family val="1"/>
    </font>
    <font>
      <sz val="10"/>
      <color indexed="9"/>
      <name val="Times New Roman"/>
      <family val="1"/>
    </font>
    <font>
      <b/>
      <sz val="11"/>
      <name val="Arial"/>
      <family val="2"/>
    </font>
    <font>
      <sz val="11"/>
      <color indexed="59"/>
      <name val="Times New Roman"/>
      <family val="1"/>
    </font>
    <font>
      <sz val="11"/>
      <color indexed="10"/>
      <name val="Times New Roman"/>
      <family val="1"/>
    </font>
    <font>
      <sz val="11"/>
      <color indexed="10"/>
      <name val="Arial"/>
      <family val="2"/>
    </font>
    <font>
      <b/>
      <u val="single"/>
      <sz val="11"/>
      <name val="Times New Roman"/>
      <family val="1"/>
    </font>
    <font>
      <i/>
      <sz val="11"/>
      <name val="Times New Roman"/>
      <family val="1"/>
    </font>
  </fonts>
  <fills count="2">
    <fill>
      <patternFill/>
    </fill>
    <fill>
      <patternFill patternType="gray125"/>
    </fill>
  </fills>
  <borders count="21">
    <border>
      <left/>
      <right/>
      <top/>
      <bottom/>
      <diagonal/>
    </border>
    <border>
      <left>
        <color indexed="63"/>
      </left>
      <right>
        <color indexed="63"/>
      </right>
      <top style="thin"/>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double"/>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double"/>
    </border>
    <border>
      <left>
        <color indexed="63"/>
      </left>
      <right style="medium"/>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34">
    <xf numFmtId="0" fontId="0" fillId="0" borderId="0" xfId="0" applyAlignment="1">
      <alignment/>
    </xf>
    <xf numFmtId="0" fontId="6" fillId="0" borderId="0" xfId="0" applyFont="1" applyAlignment="1">
      <alignment/>
    </xf>
    <xf numFmtId="0" fontId="9"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11" fillId="0" borderId="0" xfId="0" applyFont="1" applyAlignment="1">
      <alignment/>
    </xf>
    <xf numFmtId="0" fontId="12" fillId="0" borderId="0" xfId="0" applyFont="1" applyAlignment="1">
      <alignment/>
    </xf>
    <xf numFmtId="178" fontId="11" fillId="0" borderId="0" xfId="15" applyNumberFormat="1" applyFont="1" applyAlignment="1">
      <alignment/>
    </xf>
    <xf numFmtId="178" fontId="11" fillId="0" borderId="1" xfId="15" applyNumberFormat="1" applyFont="1" applyBorder="1" applyAlignment="1">
      <alignment/>
    </xf>
    <xf numFmtId="15" fontId="15" fillId="0" borderId="0" xfId="0" applyNumberFormat="1" applyFont="1" applyAlignment="1">
      <alignment horizontal="left"/>
    </xf>
    <xf numFmtId="0" fontId="11" fillId="0" borderId="0" xfId="21" applyFont="1">
      <alignment/>
      <protection/>
    </xf>
    <xf numFmtId="0" fontId="7" fillId="0" borderId="2" xfId="21" applyFont="1" applyBorder="1">
      <alignment/>
      <protection/>
    </xf>
    <xf numFmtId="0" fontId="7" fillId="0" borderId="0" xfId="21" applyFont="1" applyBorder="1">
      <alignment/>
      <protection/>
    </xf>
    <xf numFmtId="0" fontId="7" fillId="0" borderId="0" xfId="21" applyFont="1">
      <alignment/>
      <protection/>
    </xf>
    <xf numFmtId="0" fontId="10" fillId="0" borderId="0" xfId="21" applyFont="1" applyAlignment="1">
      <alignment horizontal="center"/>
      <protection/>
    </xf>
    <xf numFmtId="15" fontId="10" fillId="0" borderId="0" xfId="0" applyNumberFormat="1" applyFont="1" applyAlignment="1" quotePrefix="1">
      <alignment horizontal="center"/>
    </xf>
    <xf numFmtId="0" fontId="10" fillId="0" borderId="0" xfId="21" applyFont="1" applyAlignment="1" quotePrefix="1">
      <alignment horizontal="center"/>
      <protection/>
    </xf>
    <xf numFmtId="43" fontId="10" fillId="0" borderId="0" xfId="21" applyNumberFormat="1" applyFont="1" applyAlignment="1">
      <alignment horizontal="center"/>
      <protection/>
    </xf>
    <xf numFmtId="15" fontId="10" fillId="0" borderId="0" xfId="21" applyNumberFormat="1" applyFont="1" applyAlignment="1" quotePrefix="1">
      <alignment horizontal="center"/>
      <protection/>
    </xf>
    <xf numFmtId="0" fontId="10" fillId="0" borderId="0" xfId="21" applyFont="1">
      <alignment/>
      <protection/>
    </xf>
    <xf numFmtId="0" fontId="11" fillId="0" borderId="0" xfId="21" applyFont="1" applyBorder="1">
      <alignment/>
      <protection/>
    </xf>
    <xf numFmtId="178" fontId="11" fillId="0" borderId="0" xfId="15" applyNumberFormat="1" applyFont="1" applyFill="1" applyBorder="1" applyAlignment="1">
      <alignment horizontal="left"/>
    </xf>
    <xf numFmtId="37" fontId="11" fillId="0" borderId="0" xfId="21" applyNumberFormat="1" applyFont="1">
      <alignment/>
      <protection/>
    </xf>
    <xf numFmtId="178" fontId="11" fillId="0" borderId="0" xfId="15" applyNumberFormat="1" applyFont="1" applyBorder="1" applyAlignment="1">
      <alignment/>
    </xf>
    <xf numFmtId="39" fontId="11" fillId="0" borderId="0" xfId="21" applyNumberFormat="1" applyFont="1">
      <alignment/>
      <protection/>
    </xf>
    <xf numFmtId="37" fontId="11" fillId="0" borderId="3" xfId="21" applyNumberFormat="1" applyFont="1" applyBorder="1">
      <alignment/>
      <protection/>
    </xf>
    <xf numFmtId="178" fontId="11" fillId="0" borderId="3" xfId="15" applyNumberFormat="1" applyFont="1" applyBorder="1" applyAlignment="1">
      <alignment/>
    </xf>
    <xf numFmtId="37" fontId="11" fillId="0" borderId="4" xfId="21" applyNumberFormat="1" applyFont="1" applyBorder="1">
      <alignment/>
      <protection/>
    </xf>
    <xf numFmtId="178" fontId="11" fillId="0" borderId="4" xfId="15" applyNumberFormat="1" applyFont="1" applyBorder="1" applyAlignment="1">
      <alignment/>
    </xf>
    <xf numFmtId="37" fontId="11" fillId="0" borderId="4" xfId="21" applyNumberFormat="1" applyFont="1" applyFill="1" applyBorder="1">
      <alignment/>
      <protection/>
    </xf>
    <xf numFmtId="43" fontId="11" fillId="0" borderId="4" xfId="15" applyFont="1" applyBorder="1" applyAlignment="1">
      <alignment/>
    </xf>
    <xf numFmtId="37" fontId="11" fillId="0" borderId="5" xfId="21" applyNumberFormat="1" applyFont="1" applyBorder="1">
      <alignment/>
      <protection/>
    </xf>
    <xf numFmtId="39" fontId="11" fillId="0" borderId="4" xfId="21" applyNumberFormat="1" applyFont="1" applyBorder="1">
      <alignment/>
      <protection/>
    </xf>
    <xf numFmtId="43" fontId="11" fillId="0" borderId="4" xfId="15" applyFont="1" applyBorder="1" applyAlignment="1">
      <alignment/>
    </xf>
    <xf numFmtId="178" fontId="13" fillId="0" borderId="0" xfId="15" applyNumberFormat="1" applyFont="1" applyBorder="1" applyAlignment="1">
      <alignment/>
    </xf>
    <xf numFmtId="37" fontId="11" fillId="0" borderId="1" xfId="21" applyNumberFormat="1" applyFont="1" applyBorder="1">
      <alignment/>
      <protection/>
    </xf>
    <xf numFmtId="37" fontId="11" fillId="0" borderId="6" xfId="21" applyNumberFormat="1" applyFont="1" applyBorder="1">
      <alignment/>
      <protection/>
    </xf>
    <xf numFmtId="178" fontId="13" fillId="0" borderId="0" xfId="15" applyNumberFormat="1" applyFont="1" applyAlignment="1">
      <alignment/>
    </xf>
    <xf numFmtId="178" fontId="11" fillId="0" borderId="0" xfId="15" applyNumberFormat="1" applyFont="1" applyFill="1" applyBorder="1" applyAlignment="1">
      <alignment/>
    </xf>
    <xf numFmtId="43" fontId="11" fillId="0" borderId="0" xfId="15" applyFont="1" applyAlignment="1">
      <alignment/>
    </xf>
    <xf numFmtId="178" fontId="11" fillId="0" borderId="0" xfId="15" applyNumberFormat="1" applyFont="1" applyFill="1" applyAlignment="1">
      <alignment/>
    </xf>
    <xf numFmtId="178" fontId="11" fillId="0" borderId="6" xfId="15" applyNumberFormat="1" applyFont="1" applyBorder="1" applyAlignment="1" quotePrefix="1">
      <alignment horizontal="right"/>
    </xf>
    <xf numFmtId="0" fontId="11" fillId="0" borderId="7" xfId="21" applyFont="1" applyBorder="1">
      <alignment/>
      <protection/>
    </xf>
    <xf numFmtId="0" fontId="11" fillId="0" borderId="8" xfId="21" applyFont="1" applyBorder="1">
      <alignment/>
      <protection/>
    </xf>
    <xf numFmtId="178" fontId="11" fillId="0" borderId="8" xfId="15" applyNumberFormat="1" applyFont="1" applyBorder="1" applyAlignment="1">
      <alignment/>
    </xf>
    <xf numFmtId="37" fontId="11" fillId="0" borderId="9" xfId="21" applyNumberFormat="1" applyFont="1" applyBorder="1">
      <alignment/>
      <protection/>
    </xf>
    <xf numFmtId="0" fontId="11" fillId="0" borderId="10" xfId="21" applyFont="1" applyBorder="1">
      <alignment/>
      <protection/>
    </xf>
    <xf numFmtId="37" fontId="11" fillId="0" borderId="0" xfId="21" applyNumberFormat="1" applyFont="1" applyBorder="1">
      <alignment/>
      <protection/>
    </xf>
    <xf numFmtId="178" fontId="11" fillId="0" borderId="11" xfId="15" applyNumberFormat="1" applyFont="1" applyBorder="1" applyAlignment="1">
      <alignment/>
    </xf>
    <xf numFmtId="0" fontId="11" fillId="0" borderId="12" xfId="21" applyFont="1" applyBorder="1">
      <alignment/>
      <protection/>
    </xf>
    <xf numFmtId="0" fontId="11" fillId="0" borderId="6" xfId="21" applyFont="1" applyBorder="1">
      <alignment/>
      <protection/>
    </xf>
    <xf numFmtId="179" fontId="11" fillId="0" borderId="6" xfId="15" applyNumberFormat="1" applyFont="1" applyBorder="1" applyAlignment="1">
      <alignment/>
    </xf>
    <xf numFmtId="179" fontId="11" fillId="0" borderId="13" xfId="15" applyNumberFormat="1" applyFont="1" applyBorder="1" applyAlignment="1">
      <alignment/>
    </xf>
    <xf numFmtId="0" fontId="11" fillId="0" borderId="2" xfId="21" applyFont="1" applyBorder="1">
      <alignment/>
      <protection/>
    </xf>
    <xf numFmtId="0" fontId="10" fillId="0" borderId="0" xfId="21" applyFont="1" applyAlignment="1">
      <alignment horizontal="left"/>
      <protection/>
    </xf>
    <xf numFmtId="15" fontId="10" fillId="0" borderId="0" xfId="0" applyNumberFormat="1" applyFont="1" applyAlignment="1">
      <alignment horizontal="center"/>
    </xf>
    <xf numFmtId="0" fontId="10" fillId="0" borderId="0" xfId="0" applyFont="1" applyAlignment="1" quotePrefix="1">
      <alignment horizontal="center"/>
    </xf>
    <xf numFmtId="0" fontId="10" fillId="0" borderId="0" xfId="21" applyFont="1" applyBorder="1">
      <alignment/>
      <protection/>
    </xf>
    <xf numFmtId="178" fontId="11" fillId="0" borderId="6" xfId="15" applyNumberFormat="1" applyFont="1" applyFill="1" applyBorder="1" applyAlignment="1">
      <alignment/>
    </xf>
    <xf numFmtId="178" fontId="11" fillId="0" borderId="0" xfId="15" applyNumberFormat="1" applyFont="1" applyAlignment="1" quotePrefix="1">
      <alignment horizontal="right"/>
    </xf>
    <xf numFmtId="178" fontId="11" fillId="0" borderId="0" xfId="15" applyNumberFormat="1" applyFont="1" applyFill="1" applyAlignment="1" quotePrefix="1">
      <alignment horizontal="right"/>
    </xf>
    <xf numFmtId="178" fontId="11" fillId="0" borderId="0" xfId="15" applyNumberFormat="1" applyFont="1" applyFill="1" applyAlignment="1">
      <alignment horizontal="right"/>
    </xf>
    <xf numFmtId="178" fontId="11" fillId="0" borderId="0" xfId="15" applyNumberFormat="1" applyFont="1" applyFill="1" applyBorder="1" applyAlignment="1">
      <alignment horizontal="right"/>
    </xf>
    <xf numFmtId="178" fontId="11" fillId="0" borderId="0" xfId="15" applyNumberFormat="1" applyFont="1" applyBorder="1" applyAlignment="1" quotePrefix="1">
      <alignment horizontal="right"/>
    </xf>
    <xf numFmtId="178" fontId="11" fillId="0" borderId="0" xfId="15" applyNumberFormat="1" applyFont="1" applyFill="1" applyBorder="1" applyAlignment="1" quotePrefix="1">
      <alignment horizontal="right"/>
    </xf>
    <xf numFmtId="178" fontId="11" fillId="0" borderId="6" xfId="15" applyNumberFormat="1" applyFont="1" applyFill="1" applyBorder="1" applyAlignment="1" quotePrefix="1">
      <alignment horizontal="right"/>
    </xf>
    <xf numFmtId="0" fontId="10" fillId="0" borderId="0" xfId="0" applyFont="1" applyAlignment="1">
      <alignment/>
    </xf>
    <xf numFmtId="0" fontId="10" fillId="0" borderId="0" xfId="21" applyFont="1" applyAlignment="1">
      <alignment horizontal="right"/>
      <protection/>
    </xf>
    <xf numFmtId="0" fontId="10" fillId="0" borderId="0" xfId="21" applyFont="1" applyBorder="1" applyAlignment="1">
      <alignment horizontal="right"/>
      <protection/>
    </xf>
    <xf numFmtId="0" fontId="11" fillId="0" borderId="0" xfId="21" applyFont="1" quotePrefix="1">
      <alignment/>
      <protection/>
    </xf>
    <xf numFmtId="43" fontId="11" fillId="0" borderId="0" xfId="15" applyNumberFormat="1" applyFont="1" applyAlignment="1" quotePrefix="1">
      <alignment horizontal="right"/>
    </xf>
    <xf numFmtId="43" fontId="11" fillId="0" borderId="0" xfId="15" applyNumberFormat="1" applyFont="1" applyAlignment="1">
      <alignment/>
    </xf>
    <xf numFmtId="43" fontId="11" fillId="0" borderId="0" xfId="15" applyNumberFormat="1" applyFont="1" applyAlignment="1">
      <alignment horizontal="right"/>
    </xf>
    <xf numFmtId="37" fontId="11" fillId="0" borderId="0" xfId="21" applyNumberFormat="1" applyFont="1" quotePrefix="1">
      <alignment/>
      <protection/>
    </xf>
    <xf numFmtId="178" fontId="10" fillId="0" borderId="0" xfId="15" applyNumberFormat="1" applyFont="1" applyFill="1" applyAlignment="1">
      <alignment horizontal="right"/>
    </xf>
    <xf numFmtId="178" fontId="10" fillId="0" borderId="0" xfId="15" applyNumberFormat="1" applyFont="1" applyFill="1" applyAlignment="1">
      <alignment/>
    </xf>
    <xf numFmtId="178" fontId="10" fillId="0" borderId="0" xfId="15" applyNumberFormat="1" applyFont="1" applyFill="1" applyBorder="1" applyAlignment="1">
      <alignment horizontal="right"/>
    </xf>
    <xf numFmtId="178" fontId="10" fillId="0" borderId="0" xfId="15" applyNumberFormat="1" applyFont="1" applyFill="1" applyBorder="1" applyAlignment="1">
      <alignment/>
    </xf>
    <xf numFmtId="0" fontId="11" fillId="0" borderId="0" xfId="21" applyFont="1" applyAlignment="1" quotePrefix="1">
      <alignment horizontal="left"/>
      <protection/>
    </xf>
    <xf numFmtId="43" fontId="11" fillId="0" borderId="0" xfId="15" applyFont="1" applyAlignment="1" quotePrefix="1">
      <alignment horizontal="left"/>
    </xf>
    <xf numFmtId="43" fontId="10" fillId="0" borderId="0" xfId="15" applyFont="1" applyAlignment="1">
      <alignment/>
    </xf>
    <xf numFmtId="0" fontId="11" fillId="0" borderId="0" xfId="22" applyFont="1">
      <alignment/>
      <protection/>
    </xf>
    <xf numFmtId="0" fontId="7" fillId="0" borderId="2" xfId="22" applyFont="1" applyBorder="1">
      <alignment/>
      <protection/>
    </xf>
    <xf numFmtId="0" fontId="7" fillId="0" borderId="0" xfId="22" applyFont="1" applyBorder="1">
      <alignment/>
      <protection/>
    </xf>
    <xf numFmtId="0" fontId="7" fillId="0" borderId="0" xfId="22" applyFont="1">
      <alignment/>
      <protection/>
    </xf>
    <xf numFmtId="37" fontId="11" fillId="0" borderId="0" xfId="22" applyNumberFormat="1" applyFont="1">
      <alignment/>
      <protection/>
    </xf>
    <xf numFmtId="0" fontId="10" fillId="0" borderId="0" xfId="22" applyFont="1" applyAlignment="1">
      <alignment horizontal="center"/>
      <protection/>
    </xf>
    <xf numFmtId="0" fontId="10" fillId="0" borderId="0" xfId="22" applyFont="1" applyAlignment="1" quotePrefix="1">
      <alignment horizontal="center"/>
      <protection/>
    </xf>
    <xf numFmtId="37" fontId="10" fillId="0" borderId="0" xfId="22" applyNumberFormat="1" applyFont="1" applyAlignment="1">
      <alignment horizontal="center"/>
      <protection/>
    </xf>
    <xf numFmtId="15" fontId="10" fillId="0" borderId="0" xfId="22" applyNumberFormat="1" applyFont="1" applyBorder="1" applyAlignment="1">
      <alignment horizontal="center"/>
      <protection/>
    </xf>
    <xf numFmtId="0" fontId="10" fillId="0" borderId="0" xfId="22" applyFont="1" applyBorder="1" applyAlignment="1">
      <alignment horizontal="center"/>
      <protection/>
    </xf>
    <xf numFmtId="0" fontId="10" fillId="0" borderId="0" xfId="22" applyFont="1" applyBorder="1" applyAlignment="1" quotePrefix="1">
      <alignment horizontal="center"/>
      <protection/>
    </xf>
    <xf numFmtId="0" fontId="11" fillId="0" borderId="0" xfId="22" applyFont="1" applyBorder="1">
      <alignment/>
      <protection/>
    </xf>
    <xf numFmtId="0" fontId="10" fillId="0" borderId="0" xfId="22" applyFont="1">
      <alignment/>
      <protection/>
    </xf>
    <xf numFmtId="43" fontId="11" fillId="0" borderId="0" xfId="15" applyFont="1" applyBorder="1" applyAlignment="1">
      <alignment/>
    </xf>
    <xf numFmtId="37" fontId="11" fillId="0" borderId="0" xfId="22" applyNumberFormat="1" applyFont="1" applyBorder="1">
      <alignment/>
      <protection/>
    </xf>
    <xf numFmtId="0" fontId="17" fillId="0" borderId="0" xfId="22" applyFont="1" applyBorder="1">
      <alignment/>
      <protection/>
    </xf>
    <xf numFmtId="43" fontId="17" fillId="0" borderId="0" xfId="15" applyFont="1" applyBorder="1" applyAlignment="1">
      <alignment/>
    </xf>
    <xf numFmtId="43" fontId="17" fillId="0" borderId="0" xfId="22" applyNumberFormat="1" applyFont="1" applyBorder="1">
      <alignment/>
      <protection/>
    </xf>
    <xf numFmtId="0" fontId="10" fillId="0" borderId="0" xfId="22" applyFont="1" applyBorder="1">
      <alignment/>
      <protection/>
    </xf>
    <xf numFmtId="178" fontId="11" fillId="0" borderId="0" xfId="15" applyNumberFormat="1" applyFont="1" applyAlignment="1">
      <alignment horizontal="center"/>
    </xf>
    <xf numFmtId="178" fontId="10" fillId="0" borderId="0" xfId="15" applyNumberFormat="1" applyFont="1" applyBorder="1" applyAlignment="1">
      <alignment horizontal="center"/>
    </xf>
    <xf numFmtId="178" fontId="13" fillId="0" borderId="0" xfId="15" applyNumberFormat="1" applyFont="1" applyBorder="1" applyAlignment="1">
      <alignment horizontal="center"/>
    </xf>
    <xf numFmtId="178" fontId="11" fillId="0" borderId="0" xfId="15" applyNumberFormat="1" applyFont="1" applyBorder="1" applyAlignment="1">
      <alignment horizontal="center"/>
    </xf>
    <xf numFmtId="178" fontId="11" fillId="0" borderId="1" xfId="15" applyNumberFormat="1" applyFont="1" applyBorder="1" applyAlignment="1">
      <alignment horizontal="center"/>
    </xf>
    <xf numFmtId="0" fontId="14" fillId="0" borderId="0" xfId="21" applyFont="1">
      <alignment/>
      <protection/>
    </xf>
    <xf numFmtId="0" fontId="11" fillId="0" borderId="0" xfId="21" applyFont="1" applyAlignment="1">
      <alignment horizontal="center"/>
      <protection/>
    </xf>
    <xf numFmtId="0" fontId="10" fillId="0" borderId="0" xfId="21" applyFont="1" applyBorder="1" applyAlignment="1">
      <alignment horizontal="center"/>
      <protection/>
    </xf>
    <xf numFmtId="15" fontId="10" fillId="0" borderId="0" xfId="0" applyNumberFormat="1" applyFont="1" applyBorder="1" applyAlignment="1" quotePrefix="1">
      <alignment horizontal="center"/>
    </xf>
    <xf numFmtId="0" fontId="10" fillId="0" borderId="0" xfId="0" applyFont="1" applyBorder="1" applyAlignment="1">
      <alignment horizontal="center"/>
    </xf>
    <xf numFmtId="15" fontId="10" fillId="0" borderId="0" xfId="0" applyNumberFormat="1" applyFont="1" applyBorder="1" applyAlignment="1">
      <alignment horizontal="center"/>
    </xf>
    <xf numFmtId="178" fontId="11" fillId="0" borderId="6" xfId="15" applyNumberFormat="1" applyFont="1" applyBorder="1" applyAlignment="1">
      <alignment/>
    </xf>
    <xf numFmtId="0" fontId="11" fillId="0" borderId="0" xfId="21" applyFont="1" applyBorder="1" applyAlignment="1" quotePrefix="1">
      <alignment horizontal="left"/>
      <protection/>
    </xf>
    <xf numFmtId="178" fontId="11" fillId="0" borderId="0" xfId="21" applyNumberFormat="1" applyFont="1" applyBorder="1">
      <alignment/>
      <protection/>
    </xf>
    <xf numFmtId="0" fontId="10" fillId="0" borderId="0" xfId="22" applyFont="1" applyAlignment="1" quotePrefix="1">
      <alignment/>
      <protection/>
    </xf>
    <xf numFmtId="178" fontId="10" fillId="0" borderId="0" xfId="15" applyNumberFormat="1" applyFont="1" applyBorder="1" applyAlignment="1">
      <alignment/>
    </xf>
    <xf numFmtId="178" fontId="11" fillId="0" borderId="14" xfId="15" applyNumberFormat="1" applyFont="1" applyBorder="1" applyAlignment="1" quotePrefix="1">
      <alignment horizontal="right"/>
    </xf>
    <xf numFmtId="178" fontId="11" fillId="0" borderId="1" xfId="15" applyNumberFormat="1" applyFont="1" applyFill="1" applyBorder="1" applyAlignment="1">
      <alignment/>
    </xf>
    <xf numFmtId="178" fontId="11" fillId="0" borderId="0" xfId="21" applyNumberFormat="1" applyFont="1">
      <alignment/>
      <protection/>
    </xf>
    <xf numFmtId="178" fontId="11" fillId="0" borderId="5" xfId="15" applyNumberFormat="1" applyFont="1" applyBorder="1" applyAlignment="1">
      <alignment/>
    </xf>
    <xf numFmtId="178" fontId="11" fillId="0" borderId="0" xfId="15" applyNumberFormat="1" applyFont="1" applyAlignment="1">
      <alignment horizontal="right"/>
    </xf>
    <xf numFmtId="178" fontId="11" fillId="0" borderId="0" xfId="15" applyNumberFormat="1" applyFont="1" applyBorder="1" applyAlignment="1">
      <alignment horizontal="right"/>
    </xf>
    <xf numFmtId="178" fontId="11" fillId="0" borderId="6" xfId="15" applyNumberFormat="1" applyFont="1" applyBorder="1" applyAlignment="1">
      <alignment horizontal="right"/>
    </xf>
    <xf numFmtId="178" fontId="10" fillId="0" borderId="0" xfId="15" applyNumberFormat="1" applyFont="1" applyAlignment="1">
      <alignment horizontal="center"/>
    </xf>
    <xf numFmtId="178" fontId="10" fillId="0" borderId="0" xfId="15" applyNumberFormat="1" applyFont="1" applyBorder="1" applyAlignment="1" quotePrefix="1">
      <alignment horizontal="center"/>
    </xf>
    <xf numFmtId="0" fontId="7" fillId="0" borderId="0" xfId="0" applyFont="1" applyAlignment="1">
      <alignment horizontal="center"/>
    </xf>
    <xf numFmtId="41" fontId="10" fillId="0" borderId="0" xfId="22" applyNumberFormat="1" applyFont="1" applyBorder="1" applyAlignment="1">
      <alignment horizontal="center"/>
      <protection/>
    </xf>
    <xf numFmtId="41" fontId="10" fillId="0" borderId="0" xfId="22" applyNumberFormat="1" applyFont="1" applyAlignment="1">
      <alignment horizontal="center"/>
      <protection/>
    </xf>
    <xf numFmtId="0" fontId="16" fillId="0" borderId="0" xfId="0" applyFont="1" applyAlignment="1">
      <alignment horizontal="left"/>
    </xf>
    <xf numFmtId="0" fontId="16" fillId="0" borderId="0" xfId="0" applyFont="1" applyAlignment="1">
      <alignment horizontal="center"/>
    </xf>
    <xf numFmtId="0" fontId="7" fillId="0" borderId="0" xfId="0" applyFont="1" applyAlignment="1">
      <alignment horizontal="left"/>
    </xf>
    <xf numFmtId="0" fontId="7" fillId="0" borderId="0" xfId="0" applyFont="1" applyAlignment="1">
      <alignment/>
    </xf>
    <xf numFmtId="0" fontId="16" fillId="0" borderId="0" xfId="0" applyFont="1" applyFill="1" applyAlignment="1">
      <alignment horizontal="left"/>
    </xf>
    <xf numFmtId="0" fontId="7" fillId="0" borderId="0" xfId="0" applyFont="1" applyAlignment="1" quotePrefix="1">
      <alignment horizontal="left"/>
    </xf>
    <xf numFmtId="0" fontId="7" fillId="0" borderId="0" xfId="0" applyFont="1" applyAlignment="1">
      <alignment horizontal="right"/>
    </xf>
    <xf numFmtId="43" fontId="7" fillId="0" borderId="0" xfId="15" applyFont="1" applyAlignment="1">
      <alignment horizontal="left"/>
    </xf>
    <xf numFmtId="178" fontId="7" fillId="0" borderId="0" xfId="15" applyNumberFormat="1" applyFont="1" applyAlignment="1">
      <alignment horizontal="left"/>
    </xf>
    <xf numFmtId="178" fontId="7" fillId="0" borderId="0" xfId="15" applyNumberFormat="1" applyFont="1" applyAlignment="1">
      <alignment horizontal="center"/>
    </xf>
    <xf numFmtId="178" fontId="7" fillId="0" borderId="0" xfId="15" applyNumberFormat="1" applyFont="1" applyAlignment="1">
      <alignment/>
    </xf>
    <xf numFmtId="0" fontId="9" fillId="0" borderId="0" xfId="0" applyFont="1" applyAlignment="1">
      <alignment/>
    </xf>
    <xf numFmtId="0" fontId="16" fillId="0" borderId="0" xfId="0" applyFont="1" applyAlignment="1">
      <alignment horizontal="right"/>
    </xf>
    <xf numFmtId="0" fontId="20" fillId="0" borderId="0" xfId="0" applyFont="1" applyAlignment="1">
      <alignment/>
    </xf>
    <xf numFmtId="0" fontId="20" fillId="0" borderId="0" xfId="0" applyFont="1" applyAlignment="1">
      <alignment horizontal="left"/>
    </xf>
    <xf numFmtId="0" fontId="21" fillId="0" borderId="0" xfId="0" applyFont="1" applyAlignment="1">
      <alignment/>
    </xf>
    <xf numFmtId="178" fontId="7" fillId="0" borderId="14" xfId="15" applyNumberFormat="1" applyFont="1" applyFill="1" applyBorder="1" applyAlignment="1">
      <alignment/>
    </xf>
    <xf numFmtId="0" fontId="8" fillId="0" borderId="0" xfId="0" applyFont="1" applyAlignment="1">
      <alignment horizontal="justify" vertical="justify"/>
    </xf>
    <xf numFmtId="0" fontId="7" fillId="0" borderId="0" xfId="0" applyFont="1" applyAlignment="1">
      <alignment horizontal="left" vertical="justify"/>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1" xfId="0" applyFont="1" applyBorder="1" applyAlignment="1">
      <alignment/>
    </xf>
    <xf numFmtId="178" fontId="7" fillId="0" borderId="1" xfId="15" applyNumberFormat="1" applyFont="1" applyBorder="1" applyAlignment="1">
      <alignment/>
    </xf>
    <xf numFmtId="0" fontId="7" fillId="0" borderId="0" xfId="0" applyFont="1" applyAlignment="1">
      <alignment horizontal="left" indent="4"/>
    </xf>
    <xf numFmtId="0" fontId="7" fillId="0" borderId="7" xfId="0" applyFont="1" applyBorder="1" applyAlignment="1">
      <alignment horizontal="left" vertical="top" wrapText="1"/>
    </xf>
    <xf numFmtId="0" fontId="7" fillId="0" borderId="8" xfId="0" applyFont="1" applyBorder="1" applyAlignment="1">
      <alignment/>
    </xf>
    <xf numFmtId="0" fontId="16" fillId="0" borderId="8" xfId="0" applyFont="1" applyBorder="1" applyAlignment="1">
      <alignment horizontal="right" vertical="top" wrapText="1"/>
    </xf>
    <xf numFmtId="0" fontId="16" fillId="0" borderId="15" xfId="0" applyFont="1" applyBorder="1" applyAlignment="1">
      <alignment horizontal="right" vertical="top" wrapText="1"/>
    </xf>
    <xf numFmtId="0" fontId="7" fillId="0" borderId="15" xfId="0" applyFont="1" applyBorder="1" applyAlignment="1">
      <alignment horizontal="left" vertical="top" wrapText="1"/>
    </xf>
    <xf numFmtId="0" fontId="7" fillId="0" borderId="10" xfId="0" applyFont="1" applyBorder="1" applyAlignment="1">
      <alignment horizontal="left" vertical="top" wrapText="1"/>
    </xf>
    <xf numFmtId="0" fontId="7" fillId="0" borderId="0" xfId="0" applyFont="1" applyBorder="1" applyAlignment="1">
      <alignment/>
    </xf>
    <xf numFmtId="0" fontId="16" fillId="0" borderId="0" xfId="0" applyFont="1" applyBorder="1" applyAlignment="1">
      <alignment horizontal="right" vertical="top" wrapText="1"/>
    </xf>
    <xf numFmtId="0" fontId="16" fillId="0" borderId="11" xfId="0" applyFont="1" applyBorder="1" applyAlignment="1">
      <alignment horizontal="right" vertical="top" wrapText="1"/>
    </xf>
    <xf numFmtId="0" fontId="22" fillId="0" borderId="10" xfId="0" applyFont="1" applyBorder="1" applyAlignment="1">
      <alignment horizontal="left" vertical="top" wrapText="1"/>
    </xf>
    <xf numFmtId="178" fontId="7" fillId="0" borderId="0" xfId="15" applyNumberFormat="1" applyFont="1" applyBorder="1" applyAlignment="1">
      <alignment horizontal="left" vertical="top" wrapText="1"/>
    </xf>
    <xf numFmtId="178" fontId="7" fillId="0" borderId="11" xfId="15" applyNumberFormat="1" applyFont="1" applyBorder="1" applyAlignment="1">
      <alignment horizontal="left" vertical="top" wrapText="1"/>
    </xf>
    <xf numFmtId="178" fontId="7" fillId="0" borderId="6" xfId="15" applyNumberFormat="1" applyFont="1" applyBorder="1" applyAlignment="1">
      <alignment horizontal="left" vertical="top" wrapText="1"/>
    </xf>
    <xf numFmtId="178" fontId="7" fillId="0" borderId="13" xfId="15" applyNumberFormat="1" applyFont="1" applyBorder="1" applyAlignment="1">
      <alignment horizontal="left" vertical="top" wrapText="1"/>
    </xf>
    <xf numFmtId="178" fontId="7" fillId="0" borderId="14" xfId="15" applyNumberFormat="1" applyFont="1" applyBorder="1" applyAlignment="1">
      <alignment horizontal="left" vertical="top" wrapText="1"/>
    </xf>
    <xf numFmtId="178" fontId="7" fillId="0" borderId="16" xfId="15" applyNumberFormat="1" applyFont="1" applyBorder="1" applyAlignment="1">
      <alignment horizontal="left" vertical="top" wrapText="1"/>
    </xf>
    <xf numFmtId="0" fontId="7" fillId="0" borderId="12" xfId="0" applyFont="1" applyBorder="1" applyAlignment="1">
      <alignment horizontal="left" vertical="top" wrapText="1"/>
    </xf>
    <xf numFmtId="0" fontId="7" fillId="0" borderId="6" xfId="0" applyFont="1" applyBorder="1" applyAlignment="1">
      <alignment/>
    </xf>
    <xf numFmtId="0" fontId="7" fillId="0" borderId="6"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49" fontId="19" fillId="0" borderId="0" xfId="0" applyNumberFormat="1" applyFont="1" applyFill="1" applyAlignment="1">
      <alignment horizontal="center" vertical="justify"/>
    </xf>
    <xf numFmtId="0" fontId="7" fillId="0" borderId="0" xfId="0" applyFont="1" applyAlignment="1">
      <alignment/>
    </xf>
    <xf numFmtId="0" fontId="7" fillId="0" borderId="10" xfId="0" applyFont="1" applyBorder="1" applyAlignment="1">
      <alignment horizontal="left" vertical="top" wrapText="1"/>
    </xf>
    <xf numFmtId="0" fontId="7" fillId="0" borderId="7" xfId="0" applyFont="1" applyBorder="1" applyAlignment="1">
      <alignment/>
    </xf>
    <xf numFmtId="0" fontId="16" fillId="0" borderId="8" xfId="0" applyFont="1" applyBorder="1" applyAlignment="1">
      <alignment horizontal="left" vertical="top" wrapText="1"/>
    </xf>
    <xf numFmtId="0" fontId="7" fillId="0" borderId="15" xfId="0" applyFont="1" applyBorder="1" applyAlignment="1">
      <alignment/>
    </xf>
    <xf numFmtId="0" fontId="7" fillId="0" borderId="3" xfId="0" applyFont="1" applyBorder="1" applyAlignment="1">
      <alignment horizontal="right"/>
    </xf>
    <xf numFmtId="0" fontId="7" fillId="0" borderId="10" xfId="0" applyFont="1" applyBorder="1" applyAlignment="1">
      <alignment/>
    </xf>
    <xf numFmtId="0" fontId="16" fillId="0" borderId="0" xfId="0" applyFont="1" applyBorder="1" applyAlignment="1">
      <alignment horizontal="left" vertical="top" wrapText="1"/>
    </xf>
    <xf numFmtId="0" fontId="7" fillId="0" borderId="11" xfId="0" applyFont="1" applyBorder="1" applyAlignment="1">
      <alignment/>
    </xf>
    <xf numFmtId="0" fontId="7" fillId="0" borderId="4" xfId="0" applyFont="1" applyBorder="1" applyAlignment="1">
      <alignment horizontal="right"/>
    </xf>
    <xf numFmtId="14" fontId="16" fillId="0" borderId="11" xfId="0" applyNumberFormat="1" applyFont="1" applyBorder="1" applyAlignment="1">
      <alignment horizontal="right" vertical="top" wrapText="1"/>
    </xf>
    <xf numFmtId="0" fontId="16" fillId="0" borderId="13" xfId="0" applyFont="1" applyBorder="1" applyAlignment="1">
      <alignment horizontal="right" vertical="top" wrapText="1"/>
    </xf>
    <xf numFmtId="0" fontId="7" fillId="0" borderId="17" xfId="0" applyFont="1" applyBorder="1" applyAlignment="1">
      <alignment horizontal="right"/>
    </xf>
    <xf numFmtId="37" fontId="7" fillId="0" borderId="15" xfId="0" applyNumberFormat="1" applyFont="1" applyBorder="1" applyAlignment="1">
      <alignment horizontal="right" vertical="top" wrapText="1"/>
    </xf>
    <xf numFmtId="0" fontId="7" fillId="0" borderId="11" xfId="0" applyFont="1" applyBorder="1" applyAlignment="1">
      <alignment horizontal="right" vertical="top" wrapText="1"/>
    </xf>
    <xf numFmtId="0" fontId="23" fillId="0" borderId="11" xfId="0" applyFont="1" applyBorder="1" applyAlignment="1">
      <alignment horizontal="right" vertical="top" wrapText="1"/>
    </xf>
    <xf numFmtId="3" fontId="7" fillId="0" borderId="13" xfId="0" applyNumberFormat="1" applyFont="1" applyBorder="1" applyAlignment="1">
      <alignment horizontal="right" vertical="top" wrapText="1"/>
    </xf>
    <xf numFmtId="0" fontId="16" fillId="0" borderId="0" xfId="0" applyFont="1" applyAlignment="1">
      <alignment horizontal="center"/>
    </xf>
    <xf numFmtId="0" fontId="18" fillId="0" borderId="0" xfId="0" applyFont="1" applyAlignment="1">
      <alignment/>
    </xf>
    <xf numFmtId="0" fontId="7" fillId="0" borderId="11" xfId="0" applyFont="1" applyBorder="1" applyAlignment="1">
      <alignment horizontal="left" vertical="top" wrapText="1"/>
    </xf>
    <xf numFmtId="0" fontId="7" fillId="0" borderId="4" xfId="0" applyFont="1" applyBorder="1" applyAlignment="1">
      <alignment horizontal="left"/>
    </xf>
    <xf numFmtId="0" fontId="7" fillId="0" borderId="18" xfId="0" applyFont="1" applyBorder="1" applyAlignment="1">
      <alignment horizontal="left" vertical="top" wrapText="1"/>
    </xf>
    <xf numFmtId="43" fontId="7" fillId="0" borderId="19" xfId="23" applyNumberFormat="1" applyFont="1" applyBorder="1" applyAlignment="1">
      <alignment horizontal="left" vertical="top" wrapText="1"/>
    </xf>
    <xf numFmtId="0" fontId="7" fillId="0" borderId="17" xfId="0" applyFont="1" applyBorder="1" applyAlignment="1">
      <alignment horizontal="left"/>
    </xf>
    <xf numFmtId="43" fontId="7" fillId="0" borderId="20" xfId="15" applyFont="1" applyBorder="1" applyAlignment="1">
      <alignment horizontal="center" vertical="top" wrapText="1"/>
    </xf>
    <xf numFmtId="0" fontId="16" fillId="0" borderId="0" xfId="21" applyFont="1" applyAlignment="1">
      <alignment horizontal="center"/>
      <protection/>
    </xf>
    <xf numFmtId="0" fontId="0" fillId="0" borderId="0" xfId="0" applyAlignment="1">
      <alignment horizontal="center"/>
    </xf>
    <xf numFmtId="0" fontId="3" fillId="0" borderId="0" xfId="21" applyFont="1" applyAlignment="1">
      <alignment horizontal="center"/>
      <protection/>
    </xf>
    <xf numFmtId="0" fontId="16" fillId="0" borderId="0" xfId="0" applyFont="1" applyBorder="1" applyAlignment="1">
      <alignment horizontal="center"/>
    </xf>
    <xf numFmtId="0" fontId="10" fillId="0" borderId="0" xfId="21" applyFont="1" applyAlignment="1">
      <alignment horizontal="center"/>
      <protection/>
    </xf>
    <xf numFmtId="0" fontId="11" fillId="0" borderId="0" xfId="22" applyFont="1" applyAlignment="1">
      <alignment/>
      <protection/>
    </xf>
    <xf numFmtId="0" fontId="0" fillId="0" borderId="0" xfId="0" applyAlignment="1">
      <alignment/>
    </xf>
    <xf numFmtId="0" fontId="10" fillId="0" borderId="0" xfId="22" applyFont="1" applyAlignment="1" quotePrefix="1">
      <alignment horizontal="center"/>
      <protection/>
    </xf>
    <xf numFmtId="0" fontId="16" fillId="0" borderId="0" xfId="22" applyFont="1" applyAlignment="1">
      <alignment horizontal="center"/>
      <protection/>
    </xf>
    <xf numFmtId="0" fontId="3" fillId="0" borderId="0" xfId="22" applyFont="1" applyAlignment="1">
      <alignment horizontal="center"/>
      <protection/>
    </xf>
    <xf numFmtId="0" fontId="0" fillId="0" borderId="0" xfId="0" applyFont="1" applyAlignment="1">
      <alignment horizontal="center"/>
    </xf>
    <xf numFmtId="0" fontId="7" fillId="0" borderId="0" xfId="0" applyFont="1" applyAlignment="1">
      <alignment horizontal="justify" vertical="justify"/>
    </xf>
    <xf numFmtId="0" fontId="8" fillId="0" borderId="0" xfId="0" applyFont="1" applyAlignment="1">
      <alignment horizontal="justify" vertical="justify"/>
    </xf>
    <xf numFmtId="0" fontId="8" fillId="0" borderId="0" xfId="0" applyFont="1" applyAlignment="1">
      <alignment/>
    </xf>
    <xf numFmtId="0" fontId="8" fillId="0" borderId="0" xfId="0" applyFont="1" applyAlignment="1">
      <alignment horizontal="justify" vertical="justify"/>
    </xf>
    <xf numFmtId="0" fontId="7" fillId="0" borderId="0" xfId="0" applyFont="1" applyAlignment="1">
      <alignment horizontal="justify" vertical="top"/>
    </xf>
    <xf numFmtId="0" fontId="7" fillId="0" borderId="0" xfId="0" applyFont="1" applyFill="1" applyAlignment="1">
      <alignment horizontal="justify" vertical="top"/>
    </xf>
    <xf numFmtId="0" fontId="0" fillId="0" borderId="0" xfId="0" applyFont="1" applyAlignment="1">
      <alignment/>
    </xf>
    <xf numFmtId="0" fontId="7"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xf>
    <xf numFmtId="0" fontId="8" fillId="0" borderId="0" xfId="0" applyFont="1" applyBorder="1" applyAlignment="1">
      <alignment/>
    </xf>
    <xf numFmtId="0" fontId="7" fillId="0" borderId="12" xfId="0" applyFont="1" applyBorder="1" applyAlignment="1">
      <alignment horizontal="left" vertical="top" wrapText="1"/>
    </xf>
    <xf numFmtId="0" fontId="8" fillId="0" borderId="6" xfId="0" applyFont="1" applyBorder="1" applyAlignment="1">
      <alignment/>
    </xf>
    <xf numFmtId="0" fontId="8" fillId="0" borderId="13" xfId="0" applyFont="1" applyBorder="1" applyAlignment="1">
      <alignment/>
    </xf>
    <xf numFmtId="49" fontId="7" fillId="0" borderId="0" xfId="0" applyNumberFormat="1" applyFont="1" applyFill="1" applyAlignment="1">
      <alignment horizontal="left" vertical="justify"/>
    </xf>
    <xf numFmtId="0" fontId="0" fillId="0" borderId="0" xfId="0" applyFont="1" applyAlignment="1">
      <alignment horizontal="left"/>
    </xf>
    <xf numFmtId="0" fontId="8" fillId="0" borderId="0" xfId="0" applyFont="1" applyBorder="1" applyAlignment="1">
      <alignment/>
    </xf>
    <xf numFmtId="0" fontId="8" fillId="0" borderId="11" xfId="0" applyFont="1" applyBorder="1" applyAlignment="1">
      <alignment/>
    </xf>
    <xf numFmtId="0" fontId="23" fillId="0" borderId="10" xfId="0" applyFont="1" applyBorder="1" applyAlignment="1">
      <alignment horizontal="left" vertical="top" wrapText="1"/>
    </xf>
    <xf numFmtId="0" fontId="8" fillId="0" borderId="0" xfId="0" applyFont="1" applyAlignment="1">
      <alignment/>
    </xf>
    <xf numFmtId="0" fontId="7" fillId="0" borderId="0" xfId="0" applyFont="1" applyFill="1" applyAlignment="1">
      <alignment horizontal="justify" vertical="justify"/>
    </xf>
    <xf numFmtId="39" fontId="11" fillId="0" borderId="0" xfId="21" applyNumberFormat="1" applyFont="1" quotePrefix="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Qtrly Report 2004 Dec" xfId="21"/>
    <cellStyle name="Normal_Qtrly Report 2004 Dec_Conso 3rd Qtr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123\Local%20Settings\Temporary%20Internet%20Files\Content.IE5\9N9OVTNG\CONSOL%2007\3rd%20qtr%20-%20GCB%20311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ccount\Local%20Settings\Temporary%20Internet%20Files\Content.IE5\NB9DH1L2\1st%20qtr%20-%20GCB%202007.%2017.05.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123\Local%20Settings\Temporary%20Internet%20Files\Content.IE5\9N9OVTNG\CONSOL%2007\ist%20quarter\1st%20qtr%20-%20GCB%202007%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Sheet"/>
      <sheetName val="Income "/>
      <sheetName val="Equity "/>
      <sheetName val="Cashflow"/>
      <sheetName val="PL-9months"/>
      <sheetName val="REF2 (p&amp;l)"/>
      <sheetName val="BSheet"/>
      <sheetName val="REF (bs)"/>
      <sheetName val="CF"/>
      <sheetName val="CF (2)"/>
      <sheetName val="GCB"/>
      <sheetName val="GCB CF"/>
      <sheetName val="GRSB"/>
      <sheetName val="GRSB CF"/>
      <sheetName val="ETC CF"/>
      <sheetName val="PL"/>
      <sheetName val="REF2"/>
      <sheetName val="Cashflow "/>
      <sheetName val="Adj"/>
      <sheetName val="Adj 2 Audit"/>
      <sheetName val="CF Sum"/>
      <sheetName val="TSB HP new"/>
      <sheetName val="TSB HP"/>
      <sheetName val="GRE CF"/>
      <sheetName val="GRTPL CF"/>
      <sheetName val="Interco"/>
      <sheetName val="GRE"/>
      <sheetName val="KCPL"/>
      <sheetName val="IJ"/>
      <sheetName val="PC"/>
      <sheetName val="-VE Goodwill"/>
      <sheetName val="Inter Sales (new)"/>
      <sheetName val="Inter Sales"/>
      <sheetName val="Inter Cost"/>
    </sheetNames>
    <sheetDataSet>
      <sheetData sheetId="8">
        <row r="61">
          <cell r="B61">
            <v>1815833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sheetName val="Income"/>
      <sheetName val="Equity"/>
      <sheetName val="Cashflow"/>
      <sheetName val="Cashflow "/>
      <sheetName val="PL"/>
      <sheetName val="BSheet"/>
      <sheetName val="CF"/>
      <sheetName val="CF (2)"/>
      <sheetName val="Adj 2 Audit"/>
      <sheetName val="Adj"/>
      <sheetName val="CF Sum"/>
      <sheetName val="GCB"/>
      <sheetName val="GCB CF"/>
      <sheetName val="TSB HP new"/>
      <sheetName val="TSB HP"/>
      <sheetName val="GRSB"/>
      <sheetName val="GRSB CF"/>
      <sheetName val="GRE CF"/>
      <sheetName val="GRTPL CF"/>
      <sheetName val="Interco"/>
      <sheetName val="ETC CF"/>
      <sheetName val="GRE"/>
      <sheetName val="KCPL"/>
      <sheetName val="PC"/>
      <sheetName val="IJ"/>
      <sheetName val="-VE Goodwill"/>
      <sheetName val="Inter Sales (new)"/>
      <sheetName val="Inter Sales"/>
      <sheetName val="Inter Cost"/>
    </sheetNames>
    <sheetDataSet>
      <sheetData sheetId="2">
        <row r="43">
          <cell r="B43">
            <v>50354</v>
          </cell>
        </row>
      </sheetData>
      <sheetData sheetId="5">
        <row r="33">
          <cell r="T3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lance Sheet"/>
      <sheetName val="Income"/>
      <sheetName val="Equity"/>
      <sheetName val="Cashflow"/>
      <sheetName val="Cashflow "/>
      <sheetName val="PL"/>
      <sheetName val="BSheet"/>
      <sheetName val="Summary"/>
      <sheetName val="REF 1"/>
      <sheetName val="REF 2"/>
      <sheetName val="REF 3"/>
      <sheetName val="REF 4"/>
      <sheetName val="REF 5"/>
      <sheetName val="REF 6"/>
      <sheetName val="CF"/>
      <sheetName val="CF (2)"/>
      <sheetName val="GCB CF"/>
      <sheetName val="Adj 2 Audit"/>
      <sheetName val="Adj"/>
      <sheetName val="CF Sum"/>
      <sheetName val="GCB"/>
      <sheetName val="TSB HP new"/>
      <sheetName val="TSB HP"/>
      <sheetName val="GRSB"/>
      <sheetName val="GRSB CF"/>
      <sheetName val="GRE CF"/>
      <sheetName val="GRTPL CF"/>
      <sheetName val="Interco"/>
      <sheetName val="ETC CF"/>
      <sheetName val="GRE"/>
      <sheetName val="KCPL"/>
      <sheetName val="PC"/>
      <sheetName val="IJ"/>
      <sheetName val="-VE Goodwill"/>
      <sheetName val="Inter Sales (new)"/>
      <sheetName val="Inter Sales"/>
      <sheetName val="Inter Co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I187"/>
  <sheetViews>
    <sheetView view="pageBreakPreview" zoomScaleSheetLayoutView="100" workbookViewId="0" topLeftCell="A17">
      <selection activeCell="F26" sqref="F26"/>
    </sheetView>
  </sheetViews>
  <sheetFormatPr defaultColWidth="9.140625" defaultRowHeight="12.75"/>
  <cols>
    <col min="1" max="1" width="3.7109375" style="11" customWidth="1"/>
    <col min="2" max="2" width="4.421875" style="11" customWidth="1"/>
    <col min="3" max="3" width="38.421875" style="11" customWidth="1"/>
    <col min="4" max="4" width="6.421875" style="11" hidden="1" customWidth="1"/>
    <col min="5" max="5" width="12.28125" style="11" customWidth="1"/>
    <col min="6" max="6" width="7.8515625" style="11" customWidth="1"/>
    <col min="7" max="7" width="12.421875" style="11" customWidth="1"/>
    <col min="8" max="8" width="10.00390625" style="11" bestFit="1" customWidth="1"/>
    <col min="9" max="9" width="10.421875" style="11" bestFit="1" customWidth="1"/>
    <col min="10" max="16384" width="9.140625" style="11" customWidth="1"/>
  </cols>
  <sheetData>
    <row r="1" spans="1:7" ht="15.75">
      <c r="A1" s="202" t="s">
        <v>0</v>
      </c>
      <c r="B1" s="202"/>
      <c r="C1" s="202"/>
      <c r="D1" s="202"/>
      <c r="E1" s="202"/>
      <c r="F1" s="202"/>
      <c r="G1" s="202"/>
    </row>
    <row r="2" spans="1:7" ht="14.25">
      <c r="A2" s="200" t="s">
        <v>1</v>
      </c>
      <c r="B2" s="200"/>
      <c r="C2" s="200"/>
      <c r="D2" s="200"/>
      <c r="E2" s="200"/>
      <c r="F2" s="200"/>
      <c r="G2" s="200"/>
    </row>
    <row r="3" spans="1:7" ht="14.25">
      <c r="A3" s="200" t="s">
        <v>2</v>
      </c>
      <c r="B3" s="200"/>
      <c r="C3" s="200"/>
      <c r="D3" s="200"/>
      <c r="E3" s="200"/>
      <c r="F3" s="200"/>
      <c r="G3" s="200"/>
    </row>
    <row r="4" spans="1:7" ht="12.75" customHeight="1" thickBot="1">
      <c r="A4" s="12"/>
      <c r="B4" s="12"/>
      <c r="C4" s="12"/>
      <c r="D4" s="12"/>
      <c r="E4" s="12"/>
      <c r="F4" s="12"/>
      <c r="G4" s="12"/>
    </row>
    <row r="5" spans="1:7" ht="6.75" customHeight="1">
      <c r="A5" s="13"/>
      <c r="B5" s="13"/>
      <c r="C5" s="13"/>
      <c r="D5" s="13"/>
      <c r="E5" s="13"/>
      <c r="F5" s="13"/>
      <c r="G5" s="13"/>
    </row>
    <row r="6" spans="1:7" s="6" customFormat="1" ht="12.75" customHeight="1">
      <c r="A6" s="203" t="s">
        <v>233</v>
      </c>
      <c r="B6" s="201"/>
      <c r="C6" s="201"/>
      <c r="D6" s="201"/>
      <c r="E6" s="201"/>
      <c r="F6" s="201"/>
      <c r="G6" s="201"/>
    </row>
    <row r="7" spans="1:7" ht="6" customHeight="1" thickBot="1">
      <c r="A7" s="12"/>
      <c r="B7" s="12"/>
      <c r="C7" s="12"/>
      <c r="D7" s="12"/>
      <c r="E7" s="12"/>
      <c r="F7" s="12"/>
      <c r="G7" s="12"/>
    </row>
    <row r="8" spans="1:7" ht="15">
      <c r="A8" s="14"/>
      <c r="B8" s="14"/>
      <c r="C8" s="14"/>
      <c r="D8" s="14"/>
      <c r="E8" s="14"/>
      <c r="F8" s="14"/>
      <c r="G8" s="14"/>
    </row>
    <row r="9" spans="1:7" ht="14.25">
      <c r="A9" s="200" t="s">
        <v>125</v>
      </c>
      <c r="B9" s="201"/>
      <c r="C9" s="201"/>
      <c r="D9" s="201"/>
      <c r="E9" s="201"/>
      <c r="F9" s="201"/>
      <c r="G9" s="201"/>
    </row>
    <row r="11" spans="5:7" s="15" customFormat="1" ht="12.75">
      <c r="E11" s="15" t="s">
        <v>126</v>
      </c>
      <c r="G11" s="15" t="s">
        <v>126</v>
      </c>
    </row>
    <row r="12" spans="4:9" s="15" customFormat="1" ht="12.75">
      <c r="D12" s="16"/>
      <c r="E12" s="16" t="s">
        <v>127</v>
      </c>
      <c r="G12" s="17" t="s">
        <v>128</v>
      </c>
      <c r="I12" s="18"/>
    </row>
    <row r="13" spans="4:9" s="15" customFormat="1" ht="12.75">
      <c r="D13" s="19"/>
      <c r="G13" s="15" t="s">
        <v>129</v>
      </c>
      <c r="I13" s="18"/>
    </row>
    <row r="14" spans="4:9" s="15" customFormat="1" ht="12.75">
      <c r="D14" s="15" t="s">
        <v>130</v>
      </c>
      <c r="E14" s="15" t="str">
        <f>G14</f>
        <v>RM'000</v>
      </c>
      <c r="G14" s="15" t="s">
        <v>23</v>
      </c>
      <c r="I14" s="18"/>
    </row>
    <row r="15" ht="12.75">
      <c r="I15" s="18"/>
    </row>
    <row r="16" spans="1:9" ht="12.75">
      <c r="A16" s="20" t="s">
        <v>131</v>
      </c>
      <c r="B16" s="20"/>
      <c r="D16" s="21"/>
      <c r="G16" s="21"/>
      <c r="I16" s="18"/>
    </row>
    <row r="17" spans="2:9" ht="12.75">
      <c r="B17" s="11" t="s">
        <v>132</v>
      </c>
      <c r="D17" s="22">
        <v>1</v>
      </c>
      <c r="E17" s="23">
        <v>6077</v>
      </c>
      <c r="G17" s="24">
        <v>5425</v>
      </c>
      <c r="I17" s="18"/>
    </row>
    <row r="18" spans="2:9" ht="12.75">
      <c r="B18" s="11" t="s">
        <v>133</v>
      </c>
      <c r="D18" s="22">
        <v>2</v>
      </c>
      <c r="E18" s="23">
        <v>8477</v>
      </c>
      <c r="G18" s="24">
        <v>8497</v>
      </c>
      <c r="I18" s="18"/>
    </row>
    <row r="19" spans="2:9" ht="12.75">
      <c r="B19" s="11" t="s">
        <v>134</v>
      </c>
      <c r="D19" s="22">
        <v>3</v>
      </c>
      <c r="E19" s="23">
        <v>278</v>
      </c>
      <c r="G19" s="24">
        <v>278</v>
      </c>
      <c r="I19" s="18"/>
    </row>
    <row r="20" spans="2:9" ht="12.75">
      <c r="B20" s="11" t="s">
        <v>135</v>
      </c>
      <c r="D20" s="22"/>
      <c r="E20" s="8">
        <v>657</v>
      </c>
      <c r="G20" s="24">
        <v>657</v>
      </c>
      <c r="I20" s="18"/>
    </row>
    <row r="21" spans="4:9" ht="12.75">
      <c r="D21" s="22"/>
      <c r="E21" s="25"/>
      <c r="G21" s="24"/>
      <c r="I21" s="18"/>
    </row>
    <row r="22" spans="1:9" ht="12.75">
      <c r="A22" s="20" t="s">
        <v>136</v>
      </c>
      <c r="B22" s="20"/>
      <c r="D22" s="22"/>
      <c r="E22" s="25"/>
      <c r="G22" s="8"/>
      <c r="I22" s="18"/>
    </row>
    <row r="23" spans="2:9" ht="12.75">
      <c r="B23" s="11" t="s">
        <v>137</v>
      </c>
      <c r="D23" s="22">
        <v>4</v>
      </c>
      <c r="E23" s="26">
        <v>550</v>
      </c>
      <c r="G23" s="27">
        <v>766</v>
      </c>
      <c r="I23" s="18"/>
    </row>
    <row r="24" spans="2:9" ht="12.75">
      <c r="B24" s="11" t="s">
        <v>138</v>
      </c>
      <c r="D24" s="22">
        <v>5</v>
      </c>
      <c r="E24" s="28">
        <f>14184</f>
        <v>14184</v>
      </c>
      <c r="G24" s="29">
        <v>10456</v>
      </c>
      <c r="I24" s="18"/>
    </row>
    <row r="25" spans="2:9" ht="12.75">
      <c r="B25" s="11" t="s">
        <v>139</v>
      </c>
      <c r="D25" s="22">
        <v>6</v>
      </c>
      <c r="E25" s="28">
        <f>5488+64-643</f>
        <v>4909</v>
      </c>
      <c r="G25" s="29">
        <v>4933</v>
      </c>
      <c r="I25" s="18"/>
    </row>
    <row r="26" spans="2:9" ht="12.75">
      <c r="B26" s="11" t="s">
        <v>140</v>
      </c>
      <c r="D26" s="22">
        <v>7</v>
      </c>
      <c r="E26" s="29">
        <v>0</v>
      </c>
      <c r="G26" s="29">
        <v>3423</v>
      </c>
      <c r="I26" s="18"/>
    </row>
    <row r="27" spans="2:9" ht="12.75">
      <c r="B27" s="11" t="s">
        <v>141</v>
      </c>
      <c r="D27" s="22">
        <v>8</v>
      </c>
      <c r="E27" s="30">
        <v>35</v>
      </c>
      <c r="G27" s="29">
        <v>1816</v>
      </c>
      <c r="I27" s="18"/>
    </row>
    <row r="28" spans="4:9" ht="12.75">
      <c r="D28" s="22"/>
      <c r="E28" s="32">
        <f>SUM(E23:E27)</f>
        <v>19678</v>
      </c>
      <c r="G28" s="27">
        <f>SUM(G23:G27)</f>
        <v>21394</v>
      </c>
      <c r="I28" s="18"/>
    </row>
    <row r="29" spans="4:9" ht="12.75">
      <c r="D29" s="22"/>
      <c r="E29" s="33"/>
      <c r="G29" s="27"/>
      <c r="I29" s="18"/>
    </row>
    <row r="30" spans="1:9" ht="12.75">
      <c r="A30" s="20" t="s">
        <v>142</v>
      </c>
      <c r="B30" s="20"/>
      <c r="D30" s="22"/>
      <c r="E30" s="33"/>
      <c r="G30" s="29"/>
      <c r="I30" s="18"/>
    </row>
    <row r="31" spans="2:9" ht="12.75">
      <c r="B31" s="11" t="s">
        <v>143</v>
      </c>
      <c r="D31" s="22">
        <v>9</v>
      </c>
      <c r="E31" s="28">
        <v>6466</v>
      </c>
      <c r="G31" s="29">
        <v>4288</v>
      </c>
      <c r="I31" s="18"/>
    </row>
    <row r="32" spans="2:9" ht="12.75">
      <c r="B32" s="11" t="s">
        <v>144</v>
      </c>
      <c r="D32" s="22">
        <v>10</v>
      </c>
      <c r="E32" s="28">
        <v>1704</v>
      </c>
      <c r="G32" s="29">
        <v>1378</v>
      </c>
      <c r="I32" s="18"/>
    </row>
    <row r="33" spans="2:9" ht="12.75">
      <c r="B33" s="11" t="s">
        <v>145</v>
      </c>
      <c r="D33" s="22"/>
      <c r="E33" s="31">
        <v>0</v>
      </c>
      <c r="G33" s="29">
        <v>32</v>
      </c>
      <c r="I33" s="18"/>
    </row>
    <row r="34" spans="2:9" ht="12.75">
      <c r="B34" s="11" t="s">
        <v>146</v>
      </c>
      <c r="D34" s="22"/>
      <c r="E34" s="34">
        <v>0</v>
      </c>
      <c r="G34" s="29">
        <v>2</v>
      </c>
      <c r="I34" s="18" t="s">
        <v>147</v>
      </c>
    </row>
    <row r="35" spans="2:9" ht="12.75">
      <c r="B35" s="11" t="s">
        <v>148</v>
      </c>
      <c r="D35" s="22">
        <v>11</v>
      </c>
      <c r="E35" s="28">
        <f>6892+158</f>
        <v>7050</v>
      </c>
      <c r="G35" s="29">
        <v>8277</v>
      </c>
      <c r="I35" s="18"/>
    </row>
    <row r="36" spans="4:9" ht="12.75">
      <c r="D36" s="24"/>
      <c r="E36" s="32">
        <f>SUM(E31:E35)</f>
        <v>15220</v>
      </c>
      <c r="G36" s="120">
        <f>SUM(G31:G35)</f>
        <v>13977</v>
      </c>
      <c r="I36" s="18"/>
    </row>
    <row r="37" spans="4:9" ht="12.75">
      <c r="D37" s="24"/>
      <c r="E37" s="25"/>
      <c r="G37" s="24"/>
      <c r="I37" s="18"/>
    </row>
    <row r="38" spans="1:9" ht="12.75">
      <c r="A38" s="20" t="s">
        <v>239</v>
      </c>
      <c r="B38" s="20"/>
      <c r="D38" s="64"/>
      <c r="E38" s="23">
        <f>E28-E36</f>
        <v>4458</v>
      </c>
      <c r="G38" s="60">
        <f>+G28-G36</f>
        <v>7417</v>
      </c>
      <c r="I38" s="18"/>
    </row>
    <row r="39" spans="1:9" ht="13.5" thickBot="1">
      <c r="A39" s="20"/>
      <c r="B39" s="20"/>
      <c r="D39" s="24"/>
      <c r="E39" s="36">
        <f>E17+E19+E38+E20+E18</f>
        <v>19947</v>
      </c>
      <c r="G39" s="9">
        <f>+G17+G18+G19+G20+G38</f>
        <v>22274</v>
      </c>
      <c r="I39" s="18"/>
    </row>
    <row r="40" spans="1:9" ht="13.5" thickTop="1">
      <c r="A40" s="20"/>
      <c r="B40" s="20"/>
      <c r="D40" s="24"/>
      <c r="E40" s="25"/>
      <c r="G40" s="8"/>
      <c r="I40" s="18"/>
    </row>
    <row r="41" spans="1:9" ht="12.75">
      <c r="A41" s="20" t="s">
        <v>149</v>
      </c>
      <c r="B41" s="20"/>
      <c r="D41" s="24"/>
      <c r="E41" s="25"/>
      <c r="G41" s="8"/>
      <c r="I41" s="18"/>
    </row>
    <row r="42" spans="2:9" ht="12.75">
      <c r="B42" s="11" t="s">
        <v>150</v>
      </c>
      <c r="D42" s="39"/>
      <c r="E42" s="23">
        <v>50354</v>
      </c>
      <c r="G42" s="8">
        <f>+'[2]Equity'!B43</f>
        <v>50354</v>
      </c>
      <c r="I42" s="18"/>
    </row>
    <row r="43" spans="2:9" ht="12.75">
      <c r="B43" s="11" t="s">
        <v>151</v>
      </c>
      <c r="D43" s="65"/>
      <c r="E43" s="37">
        <f>'Equity '!K20+'Equity '!I20</f>
        <v>-30545</v>
      </c>
      <c r="G43" s="42">
        <v>-28218</v>
      </c>
      <c r="I43" s="18"/>
    </row>
    <row r="44" spans="4:9" ht="12.75">
      <c r="D44" s="39"/>
      <c r="E44" s="23">
        <f>SUM(E42:E43)</f>
        <v>19809</v>
      </c>
      <c r="G44" s="8">
        <f>+G42+G43</f>
        <v>22136</v>
      </c>
      <c r="I44" s="18"/>
    </row>
    <row r="45" spans="4:9" ht="12.75">
      <c r="D45" s="39"/>
      <c r="E45" s="25"/>
      <c r="G45" s="8"/>
      <c r="I45" s="18"/>
    </row>
    <row r="46" spans="1:9" ht="12.75">
      <c r="A46" s="20" t="s">
        <v>225</v>
      </c>
      <c r="B46" s="20"/>
      <c r="C46" s="20"/>
      <c r="D46" s="41"/>
      <c r="E46" s="25"/>
      <c r="G46" s="8"/>
      <c r="I46" s="18"/>
    </row>
    <row r="47" spans="2:9" ht="12.75">
      <c r="B47" s="11" t="s">
        <v>152</v>
      </c>
      <c r="D47" s="65"/>
      <c r="E47" s="8">
        <v>138</v>
      </c>
      <c r="G47" s="42">
        <v>138</v>
      </c>
      <c r="I47" s="18"/>
    </row>
    <row r="48" spans="4:9" ht="13.5" thickBot="1">
      <c r="D48" s="24"/>
      <c r="E48" s="36">
        <f>SUM(E44:E47)</f>
        <v>19947</v>
      </c>
      <c r="G48" s="9">
        <f>+G44+G47</f>
        <v>22274</v>
      </c>
      <c r="I48" s="18"/>
    </row>
    <row r="49" spans="4:9" ht="13.5" thickTop="1">
      <c r="D49" s="24"/>
      <c r="E49" s="8"/>
      <c r="G49" s="8"/>
      <c r="H49" s="119">
        <f>+G48-G39</f>
        <v>0</v>
      </c>
      <c r="I49" s="18"/>
    </row>
    <row r="50" spans="4:9" ht="12.75">
      <c r="D50" s="8"/>
      <c r="G50" s="8"/>
      <c r="H50" s="23">
        <f>+E48-E39</f>
        <v>0</v>
      </c>
      <c r="I50" s="18"/>
    </row>
    <row r="51" spans="1:9" ht="12.75">
      <c r="A51" s="11" t="s">
        <v>153</v>
      </c>
      <c r="D51" s="8"/>
      <c r="G51" s="8"/>
      <c r="I51" s="18"/>
    </row>
    <row r="52" spans="1:9" ht="12.75">
      <c r="A52" s="11" t="s">
        <v>154</v>
      </c>
      <c r="D52" s="8"/>
      <c r="G52" s="8"/>
      <c r="I52" s="18"/>
    </row>
    <row r="53" spans="4:9" ht="12.75">
      <c r="D53" s="8"/>
      <c r="G53" s="8"/>
      <c r="I53" s="18"/>
    </row>
    <row r="54" spans="2:7" ht="12.75">
      <c r="B54" s="43" t="s">
        <v>155</v>
      </c>
      <c r="C54" s="44"/>
      <c r="D54" s="45"/>
      <c r="E54" s="46">
        <f>E44</f>
        <v>19809</v>
      </c>
      <c r="F54" s="44"/>
      <c r="G54" s="46">
        <f>G44</f>
        <v>22136</v>
      </c>
    </row>
    <row r="55" spans="2:7" ht="12.75">
      <c r="B55" s="47" t="s">
        <v>156</v>
      </c>
      <c r="C55" s="21"/>
      <c r="D55" s="24"/>
      <c r="E55" s="48">
        <f>E42</f>
        <v>50354</v>
      </c>
      <c r="F55" s="21"/>
      <c r="G55" s="49">
        <f>+G42</f>
        <v>50354</v>
      </c>
    </row>
    <row r="56" spans="2:7" ht="12.75">
      <c r="B56" s="47"/>
      <c r="C56" s="21"/>
      <c r="D56" s="24"/>
      <c r="E56" s="21"/>
      <c r="F56" s="21"/>
      <c r="G56" s="49"/>
    </row>
    <row r="57" spans="2:7" ht="12.75">
      <c r="B57" s="50"/>
      <c r="C57" s="51"/>
      <c r="D57" s="52"/>
      <c r="E57" s="52">
        <f>+E54/E55</f>
        <v>0.39339476506335147</v>
      </c>
      <c r="F57" s="51"/>
      <c r="G57" s="53">
        <f>+G54/G55</f>
        <v>0.43960757834531516</v>
      </c>
    </row>
    <row r="58" spans="4:7" ht="12.75">
      <c r="D58" s="8"/>
      <c r="G58" s="8"/>
    </row>
    <row r="59" spans="4:7" ht="12.75">
      <c r="D59" s="8"/>
      <c r="E59" s="23">
        <f>E39-E48</f>
        <v>0</v>
      </c>
      <c r="G59" s="8">
        <f>+G39-G48</f>
        <v>0</v>
      </c>
    </row>
    <row r="60" spans="4:7" ht="12.75">
      <c r="D60" s="8"/>
      <c r="G60" s="8"/>
    </row>
    <row r="61" spans="4:7" ht="12.75">
      <c r="D61" s="8"/>
      <c r="G61" s="8"/>
    </row>
    <row r="62" spans="4:7" ht="12.75">
      <c r="D62" s="8"/>
      <c r="G62" s="8"/>
    </row>
    <row r="63" spans="4:7" ht="12.75">
      <c r="D63" s="8"/>
      <c r="G63" s="8"/>
    </row>
    <row r="64" spans="4:7" ht="12.75">
      <c r="D64" s="8"/>
      <c r="G64" s="8"/>
    </row>
    <row r="65" spans="4:7" ht="12.75">
      <c r="D65" s="8"/>
      <c r="G65" s="8"/>
    </row>
    <row r="66" spans="4:7" ht="12.75">
      <c r="D66" s="8"/>
      <c r="G66" s="8"/>
    </row>
    <row r="67" spans="4:7" ht="12.75">
      <c r="D67" s="8"/>
      <c r="G67" s="8"/>
    </row>
    <row r="68" spans="4:7" ht="12.75">
      <c r="D68" s="8"/>
      <c r="G68" s="8"/>
    </row>
    <row r="69" ht="12.75">
      <c r="G69" s="8"/>
    </row>
    <row r="70" ht="12.75">
      <c r="G70" s="8"/>
    </row>
    <row r="71" ht="12.75">
      <c r="G71" s="8"/>
    </row>
    <row r="72" ht="12.75">
      <c r="G72" s="8"/>
    </row>
    <row r="73" ht="12.75">
      <c r="G73" s="8"/>
    </row>
    <row r="74" ht="12.75">
      <c r="G74" s="8"/>
    </row>
    <row r="75" ht="12.75">
      <c r="G75" s="8"/>
    </row>
    <row r="76" ht="12.75">
      <c r="G76" s="8"/>
    </row>
    <row r="77" ht="12.75">
      <c r="G77" s="8"/>
    </row>
    <row r="78" ht="12.75">
      <c r="G78" s="8"/>
    </row>
    <row r="79" ht="12.75">
      <c r="G79" s="8"/>
    </row>
    <row r="80" ht="12.75">
      <c r="G80" s="8"/>
    </row>
    <row r="81" ht="12.75">
      <c r="G81" s="8"/>
    </row>
    <row r="82" ht="12.75">
      <c r="G82" s="8"/>
    </row>
    <row r="83" ht="12.75">
      <c r="G83" s="8"/>
    </row>
    <row r="84" ht="12.75">
      <c r="G84" s="8"/>
    </row>
    <row r="85" ht="12.75">
      <c r="G85" s="8"/>
    </row>
    <row r="86" ht="12.75">
      <c r="G86" s="8"/>
    </row>
    <row r="87" ht="12.75">
      <c r="G87" s="8"/>
    </row>
    <row r="88" ht="12.75">
      <c r="G88" s="8"/>
    </row>
    <row r="89" ht="12.75">
      <c r="G89" s="8"/>
    </row>
    <row r="90" ht="12.75">
      <c r="G90" s="8"/>
    </row>
    <row r="91" ht="12.75">
      <c r="G91" s="8"/>
    </row>
    <row r="92" ht="12.75">
      <c r="G92" s="8"/>
    </row>
    <row r="93" ht="12.75">
      <c r="G93" s="8"/>
    </row>
    <row r="94" ht="12.75">
      <c r="G94" s="8"/>
    </row>
    <row r="95" ht="12.75">
      <c r="G95" s="8"/>
    </row>
    <row r="96" ht="12.75">
      <c r="G96" s="8"/>
    </row>
    <row r="97" ht="12.75">
      <c r="G97" s="8"/>
    </row>
    <row r="98" ht="12.75">
      <c r="G98" s="8"/>
    </row>
    <row r="99" ht="12.75">
      <c r="G99" s="8"/>
    </row>
    <row r="100" ht="12.75">
      <c r="G100" s="8"/>
    </row>
    <row r="101" ht="12.75">
      <c r="G101" s="8"/>
    </row>
    <row r="102" ht="12.75">
      <c r="G102" s="8"/>
    </row>
    <row r="103" ht="12.75">
      <c r="G103" s="8"/>
    </row>
    <row r="104" ht="12.75">
      <c r="G104" s="8"/>
    </row>
    <row r="105" ht="12.75">
      <c r="G105" s="8"/>
    </row>
    <row r="106" ht="12.75">
      <c r="G106" s="8"/>
    </row>
    <row r="107" ht="12.75">
      <c r="G107" s="8"/>
    </row>
    <row r="108" ht="12.75">
      <c r="G108" s="8"/>
    </row>
    <row r="109" ht="12.75">
      <c r="G109" s="8"/>
    </row>
    <row r="110" ht="12.75">
      <c r="G110" s="8"/>
    </row>
    <row r="111" ht="12.75">
      <c r="G111" s="8"/>
    </row>
    <row r="112" ht="12.75">
      <c r="G112" s="8"/>
    </row>
    <row r="113" ht="12.75">
      <c r="G113" s="8"/>
    </row>
    <row r="114" ht="12.75">
      <c r="G114" s="8"/>
    </row>
    <row r="115" ht="12.75">
      <c r="G115" s="8"/>
    </row>
    <row r="116" ht="12.75">
      <c r="G116" s="8"/>
    </row>
    <row r="117" ht="12.75">
      <c r="G117" s="8"/>
    </row>
    <row r="118" ht="12.75">
      <c r="G118" s="8"/>
    </row>
    <row r="119" ht="12.75">
      <c r="G119" s="8"/>
    </row>
    <row r="120" ht="12.75">
      <c r="G120" s="8"/>
    </row>
    <row r="121" ht="12.75">
      <c r="G121" s="8"/>
    </row>
    <row r="122" ht="12.75">
      <c r="G122" s="8"/>
    </row>
    <row r="123" ht="12.75">
      <c r="G123" s="8"/>
    </row>
    <row r="124" ht="12.75">
      <c r="G124" s="8"/>
    </row>
    <row r="125" ht="12.75">
      <c r="G125" s="8"/>
    </row>
    <row r="126" ht="12.75">
      <c r="G126" s="8"/>
    </row>
    <row r="127" ht="12.75">
      <c r="G127" s="8"/>
    </row>
    <row r="128" ht="12.75">
      <c r="G128" s="8"/>
    </row>
    <row r="129" ht="12.75">
      <c r="G129" s="8"/>
    </row>
    <row r="130" ht="12.75">
      <c r="G130" s="8"/>
    </row>
    <row r="131" ht="12.75">
      <c r="G131" s="8"/>
    </row>
    <row r="132" ht="12.75">
      <c r="G132" s="8"/>
    </row>
    <row r="133" ht="12.75">
      <c r="G133" s="8"/>
    </row>
    <row r="134" ht="12.75">
      <c r="G134" s="8"/>
    </row>
    <row r="135" ht="12.75">
      <c r="G135" s="8"/>
    </row>
    <row r="136" ht="12.75">
      <c r="G136" s="8"/>
    </row>
    <row r="137" ht="12.75">
      <c r="G137" s="8"/>
    </row>
    <row r="138" ht="12.75">
      <c r="G138" s="8"/>
    </row>
    <row r="139" ht="12.75">
      <c r="G139" s="8"/>
    </row>
    <row r="140" ht="12.75">
      <c r="G140" s="8"/>
    </row>
    <row r="141" ht="12.75">
      <c r="G141" s="8"/>
    </row>
    <row r="142" ht="12.75">
      <c r="G142" s="8"/>
    </row>
    <row r="143" ht="12.75">
      <c r="G143" s="8"/>
    </row>
    <row r="144" ht="12.75">
      <c r="G144" s="8"/>
    </row>
    <row r="145" ht="12.75">
      <c r="G145" s="8"/>
    </row>
    <row r="146" ht="12.75">
      <c r="G146" s="8"/>
    </row>
    <row r="147" ht="12.75">
      <c r="G147" s="8"/>
    </row>
    <row r="148" ht="12.75">
      <c r="G148" s="8"/>
    </row>
    <row r="149" ht="12.75">
      <c r="G149" s="8"/>
    </row>
    <row r="150" ht="12.75">
      <c r="G150" s="8"/>
    </row>
    <row r="151" ht="12.75">
      <c r="G151" s="8"/>
    </row>
    <row r="152" ht="12.75">
      <c r="G152" s="8"/>
    </row>
    <row r="153" ht="12.75">
      <c r="G153" s="8"/>
    </row>
    <row r="154" ht="12.75">
      <c r="G154" s="8"/>
    </row>
    <row r="155" ht="12.75">
      <c r="G155" s="8"/>
    </row>
    <row r="156" ht="12.75">
      <c r="G156" s="8"/>
    </row>
    <row r="157" ht="12.75">
      <c r="G157" s="8"/>
    </row>
    <row r="158" ht="12.75">
      <c r="G158" s="8"/>
    </row>
    <row r="159" ht="12.75">
      <c r="G159" s="8"/>
    </row>
    <row r="160" ht="12.75">
      <c r="G160" s="8"/>
    </row>
    <row r="161" ht="12.75">
      <c r="G161" s="8"/>
    </row>
    <row r="162" ht="12.75">
      <c r="G162" s="8"/>
    </row>
    <row r="163" ht="12.75">
      <c r="G163" s="8"/>
    </row>
    <row r="164" ht="12.75">
      <c r="G164" s="8"/>
    </row>
    <row r="165" ht="12.75">
      <c r="G165" s="8"/>
    </row>
    <row r="166" ht="12.75">
      <c r="G166" s="8"/>
    </row>
    <row r="167" ht="12.75">
      <c r="G167" s="8"/>
    </row>
    <row r="168" ht="12.75">
      <c r="G168" s="8"/>
    </row>
    <row r="169" ht="12.75">
      <c r="G169" s="8"/>
    </row>
    <row r="170" ht="12.75">
      <c r="G170" s="8"/>
    </row>
    <row r="171" ht="12.75">
      <c r="G171" s="8"/>
    </row>
    <row r="172" ht="12.75">
      <c r="G172" s="8"/>
    </row>
    <row r="173" ht="12.75">
      <c r="G173" s="8"/>
    </row>
    <row r="174" ht="12.75">
      <c r="G174" s="8"/>
    </row>
    <row r="175" ht="12.75">
      <c r="G175" s="8"/>
    </row>
    <row r="176" ht="12.75">
      <c r="G176" s="8"/>
    </row>
    <row r="177" ht="12.75">
      <c r="G177" s="8"/>
    </row>
    <row r="178" ht="12.75">
      <c r="G178" s="8"/>
    </row>
    <row r="179" ht="12.75">
      <c r="G179" s="8"/>
    </row>
    <row r="180" ht="12.75">
      <c r="G180" s="8"/>
    </row>
    <row r="181" ht="12.75">
      <c r="G181" s="8"/>
    </row>
    <row r="182" ht="12.75">
      <c r="G182" s="8"/>
    </row>
    <row r="183" ht="12.75">
      <c r="G183" s="8"/>
    </row>
    <row r="184" ht="12.75">
      <c r="G184" s="8"/>
    </row>
    <row r="185" ht="12.75">
      <c r="G185" s="8"/>
    </row>
    <row r="186" ht="12.75">
      <c r="G186" s="8"/>
    </row>
    <row r="187" ht="12.75">
      <c r="G187" s="8"/>
    </row>
  </sheetData>
  <mergeCells count="5">
    <mergeCell ref="A9:G9"/>
    <mergeCell ref="A1:G1"/>
    <mergeCell ref="A2:G2"/>
    <mergeCell ref="A3:G3"/>
    <mergeCell ref="A6:G6"/>
  </mergeCells>
  <printOptions/>
  <pageMargins left="0.905511811023622" right="0.354330708661417" top="0.4" bottom="0.511811023622047" header="0.19" footer="0.511811023622047"/>
  <pageSetup fitToHeight="1" fitToWidth="1" orientation="portrait" paperSize="9" r:id="rId1"/>
  <headerFooter alignWithMargins="0">
    <oddFooter>&amp;C&amp;"Times New Roman,Regular"1</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J63"/>
  <sheetViews>
    <sheetView view="pageBreakPreview" zoomScaleSheetLayoutView="100" workbookViewId="0" topLeftCell="A28">
      <selection activeCell="F37" sqref="F37"/>
    </sheetView>
  </sheetViews>
  <sheetFormatPr defaultColWidth="9.140625" defaultRowHeight="12.75"/>
  <cols>
    <col min="1" max="1" width="39.421875" style="11" customWidth="1"/>
    <col min="2" max="2" width="11.421875" style="11" customWidth="1"/>
    <col min="3" max="3" width="3.8515625" style="11" customWidth="1"/>
    <col min="4" max="4" width="12.7109375" style="11" customWidth="1"/>
    <col min="5" max="5" width="2.7109375" style="11" customWidth="1"/>
    <col min="6" max="6" width="11.421875" style="11" customWidth="1"/>
    <col min="7" max="7" width="2.7109375" style="11" customWidth="1"/>
    <col min="8" max="8" width="11.421875" style="11" customWidth="1"/>
    <col min="9" max="16384" width="9.140625" style="11" customWidth="1"/>
  </cols>
  <sheetData>
    <row r="1" spans="1:7" ht="15.75" customHeight="1">
      <c r="A1" s="202" t="s">
        <v>0</v>
      </c>
      <c r="B1" s="202"/>
      <c r="C1" s="202"/>
      <c r="D1" s="202"/>
      <c r="E1" s="202"/>
      <c r="F1" s="202"/>
      <c r="G1" s="202"/>
    </row>
    <row r="2" spans="1:7" ht="14.25">
      <c r="A2" s="200" t="s">
        <v>1</v>
      </c>
      <c r="B2" s="200"/>
      <c r="C2" s="200"/>
      <c r="D2" s="200"/>
      <c r="E2" s="200"/>
      <c r="F2" s="200"/>
      <c r="G2" s="200"/>
    </row>
    <row r="3" spans="1:7" ht="14.25">
      <c r="A3" s="200" t="s">
        <v>2</v>
      </c>
      <c r="B3" s="200"/>
      <c r="C3" s="200"/>
      <c r="D3" s="200"/>
      <c r="E3" s="200"/>
      <c r="F3" s="200"/>
      <c r="G3" s="200"/>
    </row>
    <row r="4" spans="1:8" ht="12.75" customHeight="1" thickBot="1">
      <c r="A4" s="12"/>
      <c r="B4" s="12"/>
      <c r="C4" s="12"/>
      <c r="D4" s="12"/>
      <c r="E4" s="12"/>
      <c r="F4" s="12"/>
      <c r="G4" s="12"/>
      <c r="H4" s="54"/>
    </row>
    <row r="5" spans="1:7" ht="6.75" customHeight="1">
      <c r="A5" s="13"/>
      <c r="B5" s="13"/>
      <c r="C5" s="13"/>
      <c r="D5" s="13"/>
      <c r="E5" s="13"/>
      <c r="F5" s="13"/>
      <c r="G5" s="13"/>
    </row>
    <row r="6" spans="1:8" ht="12.75" customHeight="1">
      <c r="A6" s="203" t="str">
        <f>'Balance Sheet'!A6</f>
        <v>INTERIM REPORT FOR 3RD QUARTER  ENDED 30 SEPTEMBER 2007</v>
      </c>
      <c r="B6" s="203"/>
      <c r="C6" s="203"/>
      <c r="D6" s="203"/>
      <c r="E6" s="203"/>
      <c r="F6" s="203"/>
      <c r="G6" s="203"/>
      <c r="H6" s="203"/>
    </row>
    <row r="7" spans="1:8" ht="6" customHeight="1" thickBot="1">
      <c r="A7" s="12"/>
      <c r="B7" s="12"/>
      <c r="C7" s="12"/>
      <c r="D7" s="12"/>
      <c r="E7" s="12"/>
      <c r="F7" s="12"/>
      <c r="G7" s="12"/>
      <c r="H7" s="54"/>
    </row>
    <row r="8" spans="1:7" ht="15">
      <c r="A8" s="14"/>
      <c r="B8" s="14"/>
      <c r="C8" s="14"/>
      <c r="D8" s="14"/>
      <c r="E8" s="14"/>
      <c r="F8" s="14"/>
      <c r="G8" s="14"/>
    </row>
    <row r="9" spans="1:8" ht="14.25">
      <c r="A9" s="200" t="s">
        <v>157</v>
      </c>
      <c r="B9" s="201"/>
      <c r="C9" s="201"/>
      <c r="D9" s="201"/>
      <c r="E9" s="201"/>
      <c r="F9" s="201"/>
      <c r="G9" s="201"/>
      <c r="H9" s="201"/>
    </row>
    <row r="11" spans="2:8" s="20" customFormat="1" ht="12.75">
      <c r="B11" s="204" t="s">
        <v>158</v>
      </c>
      <c r="C11" s="204"/>
      <c r="D11" s="204"/>
      <c r="E11" s="55"/>
      <c r="F11" s="204" t="s">
        <v>159</v>
      </c>
      <c r="G11" s="204"/>
      <c r="H11" s="204"/>
    </row>
    <row r="12" spans="2:8" s="15" customFormat="1" ht="12.75">
      <c r="B12" s="15" t="s">
        <v>113</v>
      </c>
      <c r="D12" s="15" t="s">
        <v>160</v>
      </c>
      <c r="F12" s="15" t="s">
        <v>113</v>
      </c>
      <c r="H12" s="15" t="s">
        <v>160</v>
      </c>
    </row>
    <row r="13" spans="2:8" s="15" customFormat="1" ht="12.75">
      <c r="B13" s="15" t="s">
        <v>161</v>
      </c>
      <c r="D13" s="15" t="s">
        <v>162</v>
      </c>
      <c r="F13" s="15" t="s">
        <v>161</v>
      </c>
      <c r="H13" s="15" t="s">
        <v>162</v>
      </c>
    </row>
    <row r="14" spans="2:8" s="15" customFormat="1" ht="12.75">
      <c r="B14" s="15" t="s">
        <v>163</v>
      </c>
      <c r="D14" s="15" t="s">
        <v>163</v>
      </c>
      <c r="F14" s="15" t="s">
        <v>164</v>
      </c>
      <c r="H14" s="15" t="s">
        <v>165</v>
      </c>
    </row>
    <row r="15" spans="2:8" s="15" customFormat="1" ht="12.75">
      <c r="B15" s="56" t="s">
        <v>166</v>
      </c>
      <c r="C15" s="57"/>
      <c r="D15" s="56" t="s">
        <v>167</v>
      </c>
      <c r="E15" s="57"/>
      <c r="F15" s="16" t="str">
        <f>+B15</f>
        <v>30/09/07</v>
      </c>
      <c r="G15" s="57"/>
      <c r="H15" s="16" t="str">
        <f>+D15</f>
        <v>30/09/06</v>
      </c>
    </row>
    <row r="16" spans="2:8" s="15" customFormat="1" ht="12.75">
      <c r="B16" s="16"/>
      <c r="C16" s="57"/>
      <c r="D16" s="56"/>
      <c r="E16" s="57"/>
      <c r="F16" s="16"/>
      <c r="G16" s="57"/>
      <c r="H16" s="56"/>
    </row>
    <row r="17" spans="1:8" s="15" customFormat="1" ht="12.75">
      <c r="A17" s="11"/>
      <c r="B17" s="15" t="s">
        <v>23</v>
      </c>
      <c r="D17" s="15" t="s">
        <v>23</v>
      </c>
      <c r="F17" s="15" t="s">
        <v>23</v>
      </c>
      <c r="H17" s="15" t="s">
        <v>23</v>
      </c>
    </row>
    <row r="18" s="15" customFormat="1" ht="12.75">
      <c r="A18" s="11"/>
    </row>
    <row r="19" spans="1:8" ht="12.75">
      <c r="A19" s="11" t="s">
        <v>168</v>
      </c>
      <c r="B19" s="8">
        <f>F19-34433</f>
        <v>19194</v>
      </c>
      <c r="C19" s="8"/>
      <c r="D19" s="8">
        <v>5571</v>
      </c>
      <c r="E19" s="8"/>
      <c r="F19" s="8">
        <v>53627</v>
      </c>
      <c r="G19" s="8"/>
      <c r="H19" s="41">
        <v>9434</v>
      </c>
    </row>
    <row r="20" spans="1:8" s="20" customFormat="1" ht="12.75">
      <c r="A20" s="11" t="s">
        <v>169</v>
      </c>
      <c r="B20" s="59">
        <f>F20-119</f>
        <v>28</v>
      </c>
      <c r="C20" s="116"/>
      <c r="D20" s="42">
        <v>229</v>
      </c>
      <c r="E20" s="116"/>
      <c r="F20" s="42">
        <v>147</v>
      </c>
      <c r="G20" s="116"/>
      <c r="H20" s="59">
        <v>121</v>
      </c>
    </row>
    <row r="21" spans="2:8" ht="12.75">
      <c r="B21" s="8"/>
      <c r="C21" s="8"/>
      <c r="D21" s="8"/>
      <c r="E21" s="8"/>
      <c r="F21" s="8"/>
      <c r="G21" s="8"/>
      <c r="H21" s="41"/>
    </row>
    <row r="22" spans="2:8" ht="12.75">
      <c r="B22" s="8"/>
      <c r="C22" s="8"/>
      <c r="D22" s="8"/>
      <c r="E22" s="8"/>
      <c r="F22" s="8"/>
      <c r="G22" s="8"/>
      <c r="H22" s="41"/>
    </row>
    <row r="23" spans="1:8" ht="12.75">
      <c r="A23" s="20" t="s">
        <v>170</v>
      </c>
      <c r="B23" s="8">
        <f>F23-190</f>
        <v>-2176</v>
      </c>
      <c r="C23" s="8"/>
      <c r="D23" s="60">
        <v>-21</v>
      </c>
      <c r="E23" s="8"/>
      <c r="F23" s="60">
        <f>-1343-643</f>
        <v>-1986</v>
      </c>
      <c r="G23" s="8"/>
      <c r="H23" s="61">
        <v>692</v>
      </c>
    </row>
    <row r="24" spans="2:8" ht="12.75">
      <c r="B24" s="8"/>
      <c r="C24" s="8"/>
      <c r="D24" s="121"/>
      <c r="E24" s="8"/>
      <c r="F24" s="121"/>
      <c r="G24" s="8"/>
      <c r="H24" s="62"/>
    </row>
    <row r="25" spans="1:8" ht="12.75">
      <c r="A25" s="11" t="s">
        <v>171</v>
      </c>
      <c r="B25" s="112">
        <f>F25+201</f>
        <v>-129</v>
      </c>
      <c r="C25" s="8"/>
      <c r="D25" s="42">
        <v>-17</v>
      </c>
      <c r="E25" s="8"/>
      <c r="F25" s="42">
        <v>-330</v>
      </c>
      <c r="G25" s="8"/>
      <c r="H25" s="66">
        <v>-49</v>
      </c>
    </row>
    <row r="26" spans="2:8" ht="12.75">
      <c r="B26" s="8"/>
      <c r="C26" s="8"/>
      <c r="D26" s="121"/>
      <c r="E26" s="8"/>
      <c r="F26" s="121"/>
      <c r="G26" s="8"/>
      <c r="H26" s="62"/>
    </row>
    <row r="27" spans="1:8" ht="12.75">
      <c r="A27" s="20" t="s">
        <v>172</v>
      </c>
      <c r="B27" s="8">
        <f>SUM(B23:B25)</f>
        <v>-2305</v>
      </c>
      <c r="C27" s="24"/>
      <c r="D27" s="64">
        <f>SUM(D23:D26)</f>
        <v>-38</v>
      </c>
      <c r="E27" s="24"/>
      <c r="F27" s="64">
        <f>SUM(F23:F25)</f>
        <v>-2316</v>
      </c>
      <c r="G27" s="64"/>
      <c r="H27" s="64">
        <f>SUM(H23:H26)</f>
        <v>643</v>
      </c>
    </row>
    <row r="28" spans="2:8" ht="12.75">
      <c r="B28" s="8"/>
      <c r="C28" s="24"/>
      <c r="D28" s="122"/>
      <c r="E28" s="24"/>
      <c r="F28" s="122"/>
      <c r="G28" s="24"/>
      <c r="H28" s="63"/>
    </row>
    <row r="29" spans="1:8" ht="12.75">
      <c r="A29" s="11" t="s">
        <v>77</v>
      </c>
      <c r="B29" s="8">
        <f>F29+10</f>
        <v>-1</v>
      </c>
      <c r="C29" s="24"/>
      <c r="D29" s="64">
        <v>0</v>
      </c>
      <c r="E29" s="24"/>
      <c r="F29" s="64">
        <v>-11</v>
      </c>
      <c r="G29" s="24"/>
      <c r="H29" s="65">
        <v>-10</v>
      </c>
    </row>
    <row r="30" spans="2:8" ht="12.75">
      <c r="B30" s="112"/>
      <c r="C30" s="24"/>
      <c r="D30" s="42"/>
      <c r="E30" s="24"/>
      <c r="F30" s="42"/>
      <c r="G30" s="24"/>
      <c r="H30" s="66"/>
    </row>
    <row r="31" spans="1:8" ht="12.75">
      <c r="A31" s="67" t="s">
        <v>173</v>
      </c>
      <c r="B31" s="8">
        <f>SUM(B27:B30)</f>
        <v>-2306</v>
      </c>
      <c r="C31" s="24"/>
      <c r="D31" s="64">
        <v>-38</v>
      </c>
      <c r="E31" s="24"/>
      <c r="F31" s="64">
        <f>SUM(F27:F30)</f>
        <v>-2327</v>
      </c>
      <c r="G31" s="64"/>
      <c r="H31" s="64">
        <v>643</v>
      </c>
    </row>
    <row r="32" spans="2:8" ht="12.75">
      <c r="B32" s="8"/>
      <c r="C32" s="24"/>
      <c r="D32" s="64"/>
      <c r="E32" s="24"/>
      <c r="F32" s="64"/>
      <c r="G32" s="24"/>
      <c r="H32" s="65"/>
    </row>
    <row r="33" spans="1:10" ht="12.75">
      <c r="A33" s="6" t="s">
        <v>174</v>
      </c>
      <c r="B33" s="8">
        <v>0</v>
      </c>
      <c r="C33" s="24"/>
      <c r="D33" s="64">
        <v>-467</v>
      </c>
      <c r="E33" s="24"/>
      <c r="F33" s="64">
        <f>-'[2]PL'!T33/1000</f>
        <v>0</v>
      </c>
      <c r="G33" s="24"/>
      <c r="H33" s="65">
        <v>-893</v>
      </c>
      <c r="J33" s="23"/>
    </row>
    <row r="34" spans="2:8" ht="12.75">
      <c r="B34" s="8"/>
      <c r="C34" s="8"/>
      <c r="D34" s="123"/>
      <c r="E34" s="8"/>
      <c r="F34" s="123"/>
      <c r="G34" s="8"/>
      <c r="H34" s="66"/>
    </row>
    <row r="35" spans="1:8" s="20" customFormat="1" ht="13.5" thickBot="1">
      <c r="A35" s="20" t="s">
        <v>227</v>
      </c>
      <c r="B35" s="9">
        <f>SUM(B31:B34)</f>
        <v>-2306</v>
      </c>
      <c r="C35" s="116"/>
      <c r="D35" s="117">
        <v>-505</v>
      </c>
      <c r="E35" s="116"/>
      <c r="F35" s="117">
        <f>SUM(F31:F34)</f>
        <v>-2327</v>
      </c>
      <c r="G35" s="64"/>
      <c r="H35" s="117">
        <v>-250</v>
      </c>
    </row>
    <row r="36" spans="1:8" s="20" customFormat="1" ht="13.5" thickTop="1">
      <c r="A36" s="11"/>
      <c r="B36" s="23"/>
      <c r="D36" s="68"/>
      <c r="H36" s="65"/>
    </row>
    <row r="37" spans="1:8" s="20" customFormat="1" ht="12.75">
      <c r="A37" s="11" t="s">
        <v>175</v>
      </c>
      <c r="B37" s="23"/>
      <c r="D37" s="69"/>
      <c r="F37" s="58"/>
      <c r="H37" s="65"/>
    </row>
    <row r="38" spans="1:8" ht="12.75">
      <c r="A38" s="70" t="s">
        <v>176</v>
      </c>
      <c r="B38" s="233">
        <f>B35/50354*100</f>
        <v>-4.579576597688367</v>
      </c>
      <c r="C38" s="71"/>
      <c r="D38" s="71">
        <v>-1</v>
      </c>
      <c r="E38" s="71"/>
      <c r="F38" s="71">
        <f>+F35/50354*100</f>
        <v>-4.621281328196369</v>
      </c>
      <c r="G38" s="71"/>
      <c r="H38" s="71">
        <v>-0.5</v>
      </c>
    </row>
    <row r="39" spans="1:8" ht="12.75">
      <c r="A39" s="70" t="s">
        <v>177</v>
      </c>
      <c r="B39" s="73" t="s">
        <v>178</v>
      </c>
      <c r="C39" s="72"/>
      <c r="D39" s="73" t="s">
        <v>178</v>
      </c>
      <c r="E39" s="72"/>
      <c r="F39" s="73" t="s">
        <v>178</v>
      </c>
      <c r="G39" s="73"/>
      <c r="H39" s="62" t="s">
        <v>178</v>
      </c>
    </row>
    <row r="40" spans="1:8" ht="12.75">
      <c r="A40" s="70"/>
      <c r="B40" s="74"/>
      <c r="C40" s="72"/>
      <c r="D40" s="75"/>
      <c r="E40" s="72"/>
      <c r="F40" s="71"/>
      <c r="G40" s="73"/>
      <c r="H40" s="76"/>
    </row>
    <row r="41" spans="1:8" ht="12.75">
      <c r="A41" s="70"/>
      <c r="D41" s="77"/>
      <c r="H41" s="78"/>
    </row>
    <row r="42" spans="2:6" ht="12.75" customHeight="1">
      <c r="B42" s="40"/>
      <c r="F42" s="21"/>
    </row>
    <row r="43" spans="1:2" ht="12.75" customHeight="1">
      <c r="A43" s="11" t="s">
        <v>179</v>
      </c>
      <c r="B43" s="40"/>
    </row>
    <row r="44" spans="1:6" ht="12.75" customHeight="1">
      <c r="A44" s="79" t="s">
        <v>154</v>
      </c>
      <c r="B44" s="80"/>
      <c r="C44" s="79"/>
      <c r="D44" s="79"/>
      <c r="E44" s="79"/>
      <c r="F44" s="21"/>
    </row>
    <row r="45" ht="12.75">
      <c r="B45" s="40"/>
    </row>
    <row r="46" spans="2:8" ht="12.75">
      <c r="B46" s="40"/>
      <c r="F46" s="8"/>
      <c r="G46" s="8"/>
      <c r="H46" s="8"/>
    </row>
    <row r="47" spans="2:8" ht="12.75">
      <c r="B47" s="40"/>
      <c r="F47" s="8"/>
      <c r="G47" s="8"/>
      <c r="H47" s="8"/>
    </row>
    <row r="48" spans="2:8" ht="12.75">
      <c r="B48" s="40"/>
      <c r="F48" s="8"/>
      <c r="G48" s="8"/>
      <c r="H48" s="8"/>
    </row>
    <row r="49" spans="2:8" ht="12.75">
      <c r="B49" s="40"/>
      <c r="F49" s="8"/>
      <c r="G49" s="8"/>
      <c r="H49" s="8"/>
    </row>
    <row r="50" spans="2:8" ht="12.75">
      <c r="B50" s="40"/>
      <c r="F50" s="8"/>
      <c r="G50" s="8"/>
      <c r="H50" s="8"/>
    </row>
    <row r="51" spans="1:8" ht="12.75">
      <c r="A51" s="20"/>
      <c r="B51" s="81"/>
      <c r="C51" s="20"/>
      <c r="D51" s="20"/>
      <c r="E51" s="20"/>
      <c r="F51" s="8"/>
      <c r="G51" s="8"/>
      <c r="H51" s="8"/>
    </row>
    <row r="52" spans="2:8" ht="12.75">
      <c r="B52" s="40"/>
      <c r="F52" s="8"/>
      <c r="G52" s="8"/>
      <c r="H52" s="8"/>
    </row>
    <row r="53" spans="6:8" ht="12.75">
      <c r="F53" s="8"/>
      <c r="G53" s="8"/>
      <c r="H53" s="8"/>
    </row>
    <row r="54" spans="1:8" ht="12.75">
      <c r="A54" s="20"/>
      <c r="B54" s="20"/>
      <c r="C54" s="20"/>
      <c r="D54" s="20"/>
      <c r="E54" s="20"/>
      <c r="F54" s="8"/>
      <c r="G54" s="8"/>
      <c r="H54" s="8"/>
    </row>
    <row r="55" spans="6:8" ht="12.75">
      <c r="F55" s="8"/>
      <c r="G55" s="8"/>
      <c r="H55" s="8"/>
    </row>
    <row r="56" spans="6:8" ht="12.75">
      <c r="F56" s="8"/>
      <c r="G56" s="8"/>
      <c r="H56" s="8"/>
    </row>
    <row r="57" spans="1:8" ht="12.75">
      <c r="A57" s="20"/>
      <c r="B57" s="20"/>
      <c r="C57" s="20"/>
      <c r="D57" s="20"/>
      <c r="E57" s="20"/>
      <c r="F57" s="8"/>
      <c r="G57" s="8"/>
      <c r="H57" s="8"/>
    </row>
    <row r="58" spans="6:8" ht="12.75">
      <c r="F58" s="8"/>
      <c r="G58" s="8"/>
      <c r="H58" s="8"/>
    </row>
    <row r="59" spans="6:8" ht="12.75">
      <c r="F59" s="8"/>
      <c r="G59" s="8"/>
      <c r="H59" s="8"/>
    </row>
    <row r="60" spans="6:8" ht="12.75">
      <c r="F60" s="8"/>
      <c r="G60" s="8"/>
      <c r="H60" s="8"/>
    </row>
    <row r="61" spans="6:8" ht="12.75">
      <c r="F61" s="8"/>
      <c r="G61" s="8"/>
      <c r="H61" s="8"/>
    </row>
    <row r="62" spans="6:8" ht="12.75">
      <c r="F62" s="8"/>
      <c r="G62" s="8"/>
      <c r="H62" s="8"/>
    </row>
    <row r="63" spans="6:8" ht="12.75">
      <c r="F63" s="8"/>
      <c r="G63" s="8"/>
      <c r="H63" s="8"/>
    </row>
  </sheetData>
  <mergeCells count="7">
    <mergeCell ref="A1:G1"/>
    <mergeCell ref="A2:G2"/>
    <mergeCell ref="A3:G3"/>
    <mergeCell ref="B11:D11"/>
    <mergeCell ref="F11:H11"/>
    <mergeCell ref="A6:H6"/>
    <mergeCell ref="A9:H9"/>
  </mergeCells>
  <printOptions horizontalCentered="1"/>
  <pageMargins left="0.44" right="0.354330708661417" top="0.47" bottom="0.511811023622047" header="0.31" footer="0.511811023622047"/>
  <pageSetup fitToHeight="1" fitToWidth="1" orientation="portrait" paperSize="9" r:id="rId1"/>
  <headerFooter alignWithMargins="0">
    <oddFooter>&amp;C&amp;"Times New Roman,Regular"2</oddFooter>
  </headerFooter>
</worksheet>
</file>

<file path=xl/worksheets/sheet3.xml><?xml version="1.0" encoding="utf-8"?>
<worksheet xmlns="http://schemas.openxmlformats.org/spreadsheetml/2006/main" xmlns:r="http://schemas.openxmlformats.org/officeDocument/2006/relationships">
  <sheetPr>
    <tabColor indexed="45"/>
  </sheetPr>
  <dimension ref="A1:Q676"/>
  <sheetViews>
    <sheetView zoomScale="95" zoomScaleNormal="95" workbookViewId="0" topLeftCell="A37">
      <selection activeCell="E23" sqref="E23"/>
    </sheetView>
  </sheetViews>
  <sheetFormatPr defaultColWidth="9.140625" defaultRowHeight="12.75"/>
  <cols>
    <col min="1" max="1" width="33.421875" style="82" customWidth="1"/>
    <col min="2" max="2" width="10.7109375" style="82" customWidth="1"/>
    <col min="3" max="3" width="2.8515625" style="82" customWidth="1"/>
    <col min="4" max="4" width="2.7109375" style="82" customWidth="1"/>
    <col min="5" max="5" width="10.7109375" style="82" customWidth="1"/>
    <col min="6" max="6" width="2.421875" style="82" customWidth="1"/>
    <col min="7" max="7" width="13.57421875" style="82" bestFit="1" customWidth="1"/>
    <col min="8" max="8" width="2.421875" style="82" customWidth="1"/>
    <col min="9" max="9" width="10.7109375" style="82" customWidth="1"/>
    <col min="10" max="10" width="4.7109375" style="82" customWidth="1"/>
    <col min="11" max="11" width="12.8515625" style="82" bestFit="1" customWidth="1"/>
    <col min="12" max="12" width="3.421875" style="82" customWidth="1"/>
    <col min="13" max="13" width="11.28125" style="86" bestFit="1" customWidth="1"/>
    <col min="14" max="14" width="9.140625" style="82" customWidth="1"/>
    <col min="15" max="15" width="10.00390625" style="82" bestFit="1" customWidth="1"/>
    <col min="16" max="16" width="9.140625" style="82" customWidth="1"/>
    <col min="17" max="17" width="10.00390625" style="82" bestFit="1" customWidth="1"/>
    <col min="18" max="16384" width="9.140625" style="82" customWidth="1"/>
  </cols>
  <sheetData>
    <row r="1" spans="1:13" ht="15.75">
      <c r="A1" s="209" t="s">
        <v>0</v>
      </c>
      <c r="B1" s="209"/>
      <c r="C1" s="209"/>
      <c r="D1" s="209"/>
      <c r="E1" s="209"/>
      <c r="F1" s="209"/>
      <c r="G1" s="209"/>
      <c r="H1" s="209"/>
      <c r="I1" s="209"/>
      <c r="J1" s="209"/>
      <c r="K1" s="209"/>
      <c r="L1" s="209"/>
      <c r="M1" s="209"/>
    </row>
    <row r="2" spans="1:13" ht="14.25">
      <c r="A2" s="208" t="s">
        <v>1</v>
      </c>
      <c r="B2" s="208"/>
      <c r="C2" s="208"/>
      <c r="D2" s="208"/>
      <c r="E2" s="208"/>
      <c r="F2" s="208"/>
      <c r="G2" s="208"/>
      <c r="H2" s="208"/>
      <c r="I2" s="208"/>
      <c r="J2" s="208"/>
      <c r="K2" s="208"/>
      <c r="L2" s="208"/>
      <c r="M2" s="208"/>
    </row>
    <row r="3" spans="1:13" ht="14.25">
      <c r="A3" s="208" t="s">
        <v>2</v>
      </c>
      <c r="B3" s="208"/>
      <c r="C3" s="208"/>
      <c r="D3" s="208"/>
      <c r="E3" s="208"/>
      <c r="F3" s="208"/>
      <c r="G3" s="208"/>
      <c r="H3" s="208"/>
      <c r="I3" s="208"/>
      <c r="J3" s="208"/>
      <c r="K3" s="208"/>
      <c r="L3" s="208"/>
      <c r="M3" s="208"/>
    </row>
    <row r="4" spans="1:13" ht="12.75" customHeight="1" thickBot="1">
      <c r="A4" s="83"/>
      <c r="B4" s="83"/>
      <c r="C4" s="83"/>
      <c r="D4" s="83"/>
      <c r="E4" s="83"/>
      <c r="F4" s="83"/>
      <c r="G4" s="83"/>
      <c r="H4" s="83"/>
      <c r="I4" s="83"/>
      <c r="J4" s="83"/>
      <c r="K4" s="83"/>
      <c r="L4" s="83"/>
      <c r="M4" s="83"/>
    </row>
    <row r="5" spans="1:6" ht="6.75" customHeight="1">
      <c r="A5" s="84"/>
      <c r="B5" s="84"/>
      <c r="C5" s="84"/>
      <c r="D5" s="85"/>
      <c r="E5" s="85"/>
      <c r="F5" s="85"/>
    </row>
    <row r="6" spans="1:13" ht="12.75" customHeight="1">
      <c r="A6" s="203" t="str">
        <f>'Balance Sheet'!A6</f>
        <v>INTERIM REPORT FOR 3RD QUARTER  ENDED 30 SEPTEMBER 2007</v>
      </c>
      <c r="B6" s="203"/>
      <c r="C6" s="203"/>
      <c r="D6" s="203"/>
      <c r="E6" s="203"/>
      <c r="F6" s="203"/>
      <c r="G6" s="203"/>
      <c r="H6" s="203"/>
      <c r="I6" s="203"/>
      <c r="J6" s="203"/>
      <c r="K6" s="203"/>
      <c r="L6" s="203"/>
      <c r="M6" s="203"/>
    </row>
    <row r="7" spans="1:13" ht="6" customHeight="1" thickBot="1">
      <c r="A7" s="83"/>
      <c r="B7" s="83"/>
      <c r="C7" s="83"/>
      <c r="D7" s="83"/>
      <c r="E7" s="83"/>
      <c r="F7" s="83"/>
      <c r="G7" s="83"/>
      <c r="H7" s="83"/>
      <c r="I7" s="83"/>
      <c r="J7" s="83"/>
      <c r="K7" s="83"/>
      <c r="L7" s="83"/>
      <c r="M7" s="83"/>
    </row>
    <row r="8" spans="1:6" ht="15">
      <c r="A8" s="85"/>
      <c r="B8" s="85"/>
      <c r="C8" s="85"/>
      <c r="D8" s="85"/>
      <c r="E8" s="85"/>
      <c r="F8" s="85"/>
    </row>
    <row r="9" spans="1:13" ht="14.25">
      <c r="A9" s="208" t="s">
        <v>180</v>
      </c>
      <c r="B9" s="201"/>
      <c r="C9" s="201"/>
      <c r="D9" s="201"/>
      <c r="E9" s="201"/>
      <c r="F9" s="201"/>
      <c r="G9" s="201"/>
      <c r="H9" s="201"/>
      <c r="I9" s="201"/>
      <c r="J9" s="201"/>
      <c r="K9" s="201"/>
      <c r="L9" s="201"/>
      <c r="M9" s="201"/>
    </row>
    <row r="10" spans="3:13" s="87" customFormat="1" ht="12.75">
      <c r="C10" s="88"/>
      <c r="M10" s="89"/>
    </row>
    <row r="11" spans="3:13" s="87" customFormat="1" ht="12.75">
      <c r="C11" s="88"/>
      <c r="M11" s="89"/>
    </row>
    <row r="12" spans="3:13" s="87" customFormat="1" ht="12.75">
      <c r="C12" s="88"/>
      <c r="E12" s="207" t="s">
        <v>230</v>
      </c>
      <c r="F12" s="201"/>
      <c r="G12" s="201"/>
      <c r="H12" s="201"/>
      <c r="I12" s="201"/>
      <c r="J12" s="115" t="s">
        <v>231</v>
      </c>
      <c r="M12" s="89"/>
    </row>
    <row r="13" spans="2:13" ht="12.75">
      <c r="B13" s="90" t="s">
        <v>181</v>
      </c>
      <c r="C13" s="91"/>
      <c r="D13" s="87"/>
      <c r="E13" s="87" t="s">
        <v>182</v>
      </c>
      <c r="F13" s="92"/>
      <c r="G13" s="87" t="s">
        <v>183</v>
      </c>
      <c r="H13" s="87"/>
      <c r="I13" s="87" t="s">
        <v>181</v>
      </c>
      <c r="J13" s="87"/>
      <c r="K13" s="87" t="s">
        <v>184</v>
      </c>
      <c r="M13" s="82"/>
    </row>
    <row r="14" spans="2:13" ht="12.75">
      <c r="B14" s="87" t="s">
        <v>185</v>
      </c>
      <c r="C14" s="91"/>
      <c r="D14" s="91"/>
      <c r="E14" s="91" t="s">
        <v>186</v>
      </c>
      <c r="F14" s="87"/>
      <c r="G14" s="91" t="s">
        <v>186</v>
      </c>
      <c r="H14" s="87"/>
      <c r="I14" s="91" t="s">
        <v>187</v>
      </c>
      <c r="J14" s="87"/>
      <c r="K14" s="91" t="s">
        <v>232</v>
      </c>
      <c r="M14" s="89" t="s">
        <v>93</v>
      </c>
    </row>
    <row r="15" spans="2:13" ht="12.75">
      <c r="B15" s="127" t="s">
        <v>23</v>
      </c>
      <c r="C15" s="91"/>
      <c r="D15" s="128"/>
      <c r="E15" s="128" t="s">
        <v>23</v>
      </c>
      <c r="F15" s="127"/>
      <c r="G15" s="91" t="s">
        <v>23</v>
      </c>
      <c r="H15" s="87"/>
      <c r="I15" s="87" t="s">
        <v>23</v>
      </c>
      <c r="J15" s="87"/>
      <c r="K15" s="87" t="s">
        <v>23</v>
      </c>
      <c r="L15" s="87"/>
      <c r="M15" s="89" t="s">
        <v>23</v>
      </c>
    </row>
    <row r="16" spans="1:13" ht="12.75">
      <c r="A16" s="94" t="s">
        <v>188</v>
      </c>
      <c r="B16" s="8">
        <v>50354</v>
      </c>
      <c r="C16" s="102"/>
      <c r="D16" s="8"/>
      <c r="E16" s="8">
        <v>0</v>
      </c>
      <c r="F16" s="35"/>
      <c r="G16" s="24">
        <v>0</v>
      </c>
      <c r="H16" s="8"/>
      <c r="I16" s="8">
        <v>100</v>
      </c>
      <c r="J16" s="8"/>
      <c r="K16" s="8">
        <f>-28318</f>
        <v>-28318</v>
      </c>
      <c r="L16" s="8"/>
      <c r="M16" s="8">
        <f>SUM(B16:L16)</f>
        <v>22136</v>
      </c>
    </row>
    <row r="17" spans="2:13" ht="12.75">
      <c r="B17" s="8"/>
      <c r="C17" s="102"/>
      <c r="D17" s="8"/>
      <c r="E17" s="8"/>
      <c r="F17" s="35"/>
      <c r="G17" s="24"/>
      <c r="H17" s="8"/>
      <c r="I17" s="8"/>
      <c r="J17" s="8"/>
      <c r="K17" s="8"/>
      <c r="L17" s="8"/>
      <c r="M17" s="8"/>
    </row>
    <row r="18" spans="1:13" s="93" customFormat="1" ht="12.75">
      <c r="A18" s="93" t="s">
        <v>228</v>
      </c>
      <c r="B18" s="24">
        <v>0</v>
      </c>
      <c r="C18" s="24"/>
      <c r="D18" s="24"/>
      <c r="E18" s="24">
        <v>0</v>
      </c>
      <c r="F18" s="35"/>
      <c r="G18" s="24">
        <v>0</v>
      </c>
      <c r="H18" s="24"/>
      <c r="I18" s="24">
        <v>0</v>
      </c>
      <c r="J18" s="24"/>
      <c r="K18" s="24">
        <f>+'Income '!F35</f>
        <v>-2327</v>
      </c>
      <c r="L18" s="24"/>
      <c r="M18" s="8">
        <f>SUM(B18:L18)</f>
        <v>-2327</v>
      </c>
    </row>
    <row r="19" spans="2:17" s="93" customFormat="1" ht="12.75">
      <c r="B19" s="24"/>
      <c r="C19" s="24"/>
      <c r="D19" s="24"/>
      <c r="E19" s="24"/>
      <c r="F19" s="35"/>
      <c r="G19" s="24"/>
      <c r="H19" s="24"/>
      <c r="I19" s="24"/>
      <c r="J19" s="24"/>
      <c r="K19" s="24"/>
      <c r="L19" s="24"/>
      <c r="M19" s="8"/>
      <c r="O19" s="97"/>
      <c r="P19" s="97"/>
      <c r="Q19" s="97"/>
    </row>
    <row r="20" spans="1:17" s="93" customFormat="1" ht="13.5" thickBot="1">
      <c r="A20" s="94" t="s">
        <v>189</v>
      </c>
      <c r="B20" s="9">
        <f>SUM(B16:B19)</f>
        <v>50354</v>
      </c>
      <c r="C20" s="24"/>
      <c r="D20" s="24"/>
      <c r="E20" s="9">
        <f>SUM(E16:E19)</f>
        <v>0</v>
      </c>
      <c r="F20" s="35"/>
      <c r="G20" s="9">
        <f>SUM(G16:G19)</f>
        <v>0</v>
      </c>
      <c r="H20" s="24"/>
      <c r="I20" s="9">
        <f>SUM(I16:I19)</f>
        <v>100</v>
      </c>
      <c r="J20" s="24"/>
      <c r="K20" s="9">
        <f>SUM(K16:K19)</f>
        <v>-30645</v>
      </c>
      <c r="L20" s="24"/>
      <c r="M20" s="9">
        <f>SUM(B20:L20)</f>
        <v>19809</v>
      </c>
      <c r="O20" s="98">
        <f>K20+I20</f>
        <v>-30545</v>
      </c>
      <c r="P20" s="97"/>
      <c r="Q20" s="97"/>
    </row>
    <row r="21" spans="1:17" s="93" customFormat="1" ht="13.5" thickTop="1">
      <c r="A21" s="94"/>
      <c r="B21" s="24"/>
      <c r="C21" s="24"/>
      <c r="D21" s="24"/>
      <c r="E21" s="24"/>
      <c r="F21" s="35"/>
      <c r="G21" s="24"/>
      <c r="H21" s="24"/>
      <c r="I21" s="24"/>
      <c r="J21" s="24"/>
      <c r="K21" s="24"/>
      <c r="L21" s="24"/>
      <c r="M21" s="24"/>
      <c r="O21" s="98"/>
      <c r="P21" s="97"/>
      <c r="Q21" s="97"/>
    </row>
    <row r="22" spans="2:17" s="93" customFormat="1" ht="12.75">
      <c r="B22" s="24"/>
      <c r="C22" s="24"/>
      <c r="D22" s="24"/>
      <c r="E22" s="24"/>
      <c r="F22" s="24"/>
      <c r="G22" s="24"/>
      <c r="H22" s="24"/>
      <c r="I22" s="24"/>
      <c r="J22" s="24"/>
      <c r="K22" s="24"/>
      <c r="L22" s="24"/>
      <c r="M22" s="24"/>
      <c r="O22" s="98">
        <f>O24</f>
        <v>0</v>
      </c>
      <c r="P22" s="97"/>
      <c r="Q22" s="99">
        <f>O22+O20</f>
        <v>-30545</v>
      </c>
    </row>
    <row r="23" spans="2:17" s="93" customFormat="1" ht="12.75">
      <c r="B23" s="24"/>
      <c r="C23" s="24"/>
      <c r="D23" s="24"/>
      <c r="E23" s="24"/>
      <c r="F23" s="24"/>
      <c r="G23" s="24"/>
      <c r="H23" s="24"/>
      <c r="I23" s="24"/>
      <c r="J23" s="24"/>
      <c r="K23" s="24"/>
      <c r="L23" s="24"/>
      <c r="M23" s="24"/>
      <c r="O23" s="97"/>
      <c r="P23" s="97"/>
      <c r="Q23" s="98">
        <f>'[3]Balance Sheet'!E56</f>
        <v>0</v>
      </c>
    </row>
    <row r="24" spans="2:17" s="93" customFormat="1" ht="12.75">
      <c r="B24" s="24"/>
      <c r="C24" s="24"/>
      <c r="D24" s="24"/>
      <c r="E24" s="24"/>
      <c r="F24" s="24"/>
      <c r="G24" s="24"/>
      <c r="H24" s="24"/>
      <c r="I24" s="24"/>
      <c r="J24" s="24"/>
      <c r="K24" s="24"/>
      <c r="L24" s="24"/>
      <c r="M24" s="24"/>
      <c r="O24" s="97"/>
      <c r="P24" s="97"/>
      <c r="Q24" s="97"/>
    </row>
    <row r="25" spans="1:17" s="93" customFormat="1" ht="12.75">
      <c r="A25" s="100"/>
      <c r="B25" s="24"/>
      <c r="C25" s="24"/>
      <c r="D25" s="24"/>
      <c r="E25" s="24"/>
      <c r="F25" s="24"/>
      <c r="G25" s="24"/>
      <c r="H25" s="24"/>
      <c r="I25" s="24"/>
      <c r="J25" s="24"/>
      <c r="K25" s="24"/>
      <c r="L25" s="24"/>
      <c r="M25" s="24"/>
      <c r="N25" s="96"/>
      <c r="O25" s="97"/>
      <c r="P25" s="97"/>
      <c r="Q25" s="99"/>
    </row>
    <row r="26" spans="2:13" ht="12.75">
      <c r="B26" s="102" t="s">
        <v>181</v>
      </c>
      <c r="C26" s="102"/>
      <c r="D26" s="124"/>
      <c r="E26" s="124" t="s">
        <v>190</v>
      </c>
      <c r="F26" s="125"/>
      <c r="G26" s="124" t="s">
        <v>183</v>
      </c>
      <c r="H26" s="124"/>
      <c r="I26" s="124" t="s">
        <v>181</v>
      </c>
      <c r="J26" s="124"/>
      <c r="K26" s="124" t="s">
        <v>184</v>
      </c>
      <c r="L26" s="8"/>
      <c r="M26" s="8"/>
    </row>
    <row r="27" spans="2:13" ht="12.75">
      <c r="B27" s="124" t="s">
        <v>185</v>
      </c>
      <c r="C27" s="102"/>
      <c r="D27" s="102"/>
      <c r="E27" s="102" t="s">
        <v>186</v>
      </c>
      <c r="F27" s="124"/>
      <c r="G27" s="102" t="s">
        <v>186</v>
      </c>
      <c r="H27" s="124"/>
      <c r="I27" s="102" t="s">
        <v>187</v>
      </c>
      <c r="J27" s="124"/>
      <c r="K27" s="102" t="s">
        <v>191</v>
      </c>
      <c r="L27" s="8"/>
      <c r="M27" s="124" t="s">
        <v>93</v>
      </c>
    </row>
    <row r="28" spans="2:13" ht="12.75">
      <c r="B28" s="127" t="s">
        <v>23</v>
      </c>
      <c r="C28" s="91"/>
      <c r="D28" s="128"/>
      <c r="E28" s="128" t="s">
        <v>23</v>
      </c>
      <c r="F28" s="127"/>
      <c r="G28" s="91" t="s">
        <v>23</v>
      </c>
      <c r="H28" s="87"/>
      <c r="I28" s="87" t="s">
        <v>23</v>
      </c>
      <c r="J28" s="87"/>
      <c r="K28" s="87" t="s">
        <v>23</v>
      </c>
      <c r="L28" s="87"/>
      <c r="M28" s="89" t="s">
        <v>23</v>
      </c>
    </row>
    <row r="29" spans="1:13" ht="12.75">
      <c r="A29" s="94" t="s">
        <v>192</v>
      </c>
      <c r="B29" s="101">
        <v>50354</v>
      </c>
      <c r="C29" s="102"/>
      <c r="D29" s="101"/>
      <c r="E29" s="101">
        <v>779</v>
      </c>
      <c r="F29" s="103"/>
      <c r="G29" s="104">
        <v>488</v>
      </c>
      <c r="H29" s="101"/>
      <c r="I29" s="101">
        <v>100</v>
      </c>
      <c r="J29" s="101"/>
      <c r="K29" s="101">
        <f>-29102</f>
        <v>-29102</v>
      </c>
      <c r="L29" s="101"/>
      <c r="M29" s="101">
        <f>SUM(B29:L29)</f>
        <v>22619</v>
      </c>
    </row>
    <row r="30" spans="2:13" ht="12.75">
      <c r="B30" s="8"/>
      <c r="C30" s="102"/>
      <c r="D30" s="8"/>
      <c r="E30" s="8"/>
      <c r="F30" s="35"/>
      <c r="G30" s="24"/>
      <c r="H30" s="8"/>
      <c r="I30" s="8"/>
      <c r="J30" s="8"/>
      <c r="K30" s="8"/>
      <c r="L30" s="8"/>
      <c r="M30" s="101"/>
    </row>
    <row r="31" spans="1:13" s="93" customFormat="1" ht="12.75">
      <c r="A31" s="93" t="s">
        <v>193</v>
      </c>
      <c r="B31" s="24"/>
      <c r="C31" s="102"/>
      <c r="D31" s="24"/>
      <c r="E31" s="24"/>
      <c r="F31" s="35"/>
      <c r="G31" s="24"/>
      <c r="H31" s="24"/>
      <c r="I31" s="24"/>
      <c r="J31" s="24"/>
      <c r="K31" s="24"/>
      <c r="L31" s="24"/>
      <c r="M31" s="101"/>
    </row>
    <row r="32" spans="1:13" s="93" customFormat="1" ht="12.75">
      <c r="A32" s="93" t="s">
        <v>194</v>
      </c>
      <c r="B32" s="24">
        <v>0</v>
      </c>
      <c r="C32" s="102"/>
      <c r="D32" s="24"/>
      <c r="E32" s="24">
        <f>-779</f>
        <v>-779</v>
      </c>
      <c r="F32" s="35"/>
      <c r="G32" s="24">
        <f>-488</f>
        <v>-488</v>
      </c>
      <c r="H32" s="24"/>
      <c r="I32" s="24">
        <v>0</v>
      </c>
      <c r="J32" s="24"/>
      <c r="K32" s="24">
        <v>0</v>
      </c>
      <c r="L32" s="24"/>
      <c r="M32" s="101">
        <f>SUM(B32:L32)</f>
        <v>-1267</v>
      </c>
    </row>
    <row r="33" spans="2:13" s="93" customFormat="1" ht="12.75">
      <c r="B33" s="24"/>
      <c r="C33" s="102"/>
      <c r="D33" s="35"/>
      <c r="E33" s="24"/>
      <c r="F33" s="35"/>
      <c r="G33" s="24"/>
      <c r="H33" s="24"/>
      <c r="I33" s="24"/>
      <c r="J33" s="24"/>
      <c r="K33" s="24"/>
      <c r="L33" s="24"/>
      <c r="M33" s="101"/>
    </row>
    <row r="34" spans="1:13" s="93" customFormat="1" ht="12.75">
      <c r="A34" s="93" t="s">
        <v>195</v>
      </c>
      <c r="B34" s="24">
        <v>0</v>
      </c>
      <c r="C34" s="102"/>
      <c r="D34" s="35"/>
      <c r="E34" s="24">
        <v>0</v>
      </c>
      <c r="F34" s="35"/>
      <c r="G34" s="24">
        <v>0</v>
      </c>
      <c r="H34" s="24"/>
      <c r="I34" s="24">
        <v>0</v>
      </c>
      <c r="J34" s="24"/>
      <c r="K34" s="24">
        <v>443</v>
      </c>
      <c r="L34" s="24"/>
      <c r="M34" s="101">
        <f>SUM(B34:L34)</f>
        <v>443</v>
      </c>
    </row>
    <row r="35" spans="2:13" s="93" customFormat="1" ht="12.75">
      <c r="B35" s="24"/>
      <c r="C35" s="24"/>
      <c r="D35" s="24"/>
      <c r="E35" s="24"/>
      <c r="F35" s="35"/>
      <c r="G35" s="24"/>
      <c r="H35" s="24"/>
      <c r="I35" s="24"/>
      <c r="J35" s="24"/>
      <c r="K35" s="24"/>
      <c r="L35" s="24"/>
      <c r="M35" s="101"/>
    </row>
    <row r="36" spans="1:13" s="93" customFormat="1" ht="12.75">
      <c r="A36" s="93" t="s">
        <v>229</v>
      </c>
      <c r="B36" s="24">
        <v>0</v>
      </c>
      <c r="C36" s="24"/>
      <c r="D36" s="24"/>
      <c r="E36" s="24">
        <v>0</v>
      </c>
      <c r="F36" s="35"/>
      <c r="G36" s="24">
        <v>0</v>
      </c>
      <c r="H36" s="24"/>
      <c r="I36" s="24">
        <v>0</v>
      </c>
      <c r="J36" s="24"/>
      <c r="K36" s="24">
        <v>341</v>
      </c>
      <c r="L36" s="24"/>
      <c r="M36" s="101">
        <f>SUM(B36:L36)</f>
        <v>341</v>
      </c>
    </row>
    <row r="37" spans="2:13" s="93" customFormat="1" ht="12.75">
      <c r="B37" s="24"/>
      <c r="C37" s="24"/>
      <c r="D37" s="24"/>
      <c r="E37" s="24"/>
      <c r="F37" s="35"/>
      <c r="G37" s="24"/>
      <c r="H37" s="24"/>
      <c r="I37" s="24"/>
      <c r="J37" s="24"/>
      <c r="K37" s="24"/>
      <c r="L37" s="24"/>
      <c r="M37" s="101"/>
    </row>
    <row r="38" spans="1:13" s="93" customFormat="1" ht="13.5" thickBot="1">
      <c r="A38" s="94" t="s">
        <v>196</v>
      </c>
      <c r="B38" s="9">
        <f>SUM(B29:B37)</f>
        <v>50354</v>
      </c>
      <c r="C38" s="24"/>
      <c r="D38" s="24"/>
      <c r="E38" s="9">
        <f>SUM(E29:E37)</f>
        <v>0</v>
      </c>
      <c r="F38" s="35"/>
      <c r="G38" s="9">
        <f>SUM(G29:G37)</f>
        <v>0</v>
      </c>
      <c r="H38" s="24"/>
      <c r="I38" s="9">
        <f>SUM(I29:I37)</f>
        <v>100</v>
      </c>
      <c r="J38" s="24"/>
      <c r="K38" s="9">
        <f>SUM(K29:K37)</f>
        <v>-28318</v>
      </c>
      <c r="L38" s="24"/>
      <c r="M38" s="105">
        <f>SUM(B38:L38)</f>
        <v>22136</v>
      </c>
    </row>
    <row r="39" spans="2:13" s="93" customFormat="1" ht="13.5" thickTop="1">
      <c r="B39" s="24"/>
      <c r="C39" s="24"/>
      <c r="D39" s="24"/>
      <c r="E39" s="24"/>
      <c r="F39" s="38"/>
      <c r="G39" s="24"/>
      <c r="H39" s="24"/>
      <c r="I39" s="24"/>
      <c r="J39" s="24"/>
      <c r="K39" s="24"/>
      <c r="L39" s="24"/>
      <c r="M39" s="24"/>
    </row>
    <row r="40" spans="2:13" s="93" customFormat="1" ht="12.75">
      <c r="B40" s="24"/>
      <c r="C40" s="24"/>
      <c r="D40" s="24"/>
      <c r="E40" s="24"/>
      <c r="F40" s="24"/>
      <c r="G40" s="24"/>
      <c r="H40" s="24"/>
      <c r="I40" s="24"/>
      <c r="J40" s="24"/>
      <c r="K40" s="24"/>
      <c r="L40" s="24"/>
      <c r="M40" s="24"/>
    </row>
    <row r="41" spans="1:15" ht="12.75">
      <c r="A41" s="205" t="s">
        <v>244</v>
      </c>
      <c r="B41" s="206"/>
      <c r="C41" s="206"/>
      <c r="D41" s="206"/>
      <c r="E41" s="206"/>
      <c r="F41" s="206"/>
      <c r="G41" s="206"/>
      <c r="H41" s="206"/>
      <c r="I41" s="206"/>
      <c r="J41" s="206"/>
      <c r="K41" s="206"/>
      <c r="L41" s="206"/>
      <c r="M41" s="206"/>
      <c r="N41" s="206"/>
      <c r="O41" s="206"/>
    </row>
    <row r="42" spans="2:3" ht="12.75">
      <c r="B42" s="93"/>
      <c r="C42" s="93"/>
    </row>
    <row r="43" s="93" customFormat="1" ht="12.75">
      <c r="M43" s="96"/>
    </row>
    <row r="44" s="93" customFormat="1" ht="12.75">
      <c r="M44" s="96"/>
    </row>
    <row r="45" s="93" customFormat="1" ht="12.75">
      <c r="M45" s="96"/>
    </row>
    <row r="46" s="93" customFormat="1" ht="12.75">
      <c r="M46" s="96"/>
    </row>
    <row r="47" s="93" customFormat="1" ht="12.75">
      <c r="M47" s="96"/>
    </row>
    <row r="48" s="93" customFormat="1" ht="12.75">
      <c r="M48" s="96"/>
    </row>
    <row r="49" s="93" customFormat="1" ht="12.75">
      <c r="M49" s="96"/>
    </row>
    <row r="50" s="93" customFormat="1" ht="12.75">
      <c r="M50" s="96"/>
    </row>
    <row r="51" s="93" customFormat="1" ht="12.75">
      <c r="M51" s="96"/>
    </row>
    <row r="52" s="93" customFormat="1" ht="12.75">
      <c r="M52" s="96"/>
    </row>
    <row r="53" s="93" customFormat="1" ht="12.75">
      <c r="M53" s="96"/>
    </row>
    <row r="54" s="93" customFormat="1" ht="12.75">
      <c r="M54" s="96"/>
    </row>
    <row r="55" s="93" customFormat="1" ht="12.75">
      <c r="M55" s="96"/>
    </row>
    <row r="56" s="93" customFormat="1" ht="12.75">
      <c r="M56" s="96"/>
    </row>
    <row r="57" s="93" customFormat="1" ht="12.75">
      <c r="M57" s="96"/>
    </row>
    <row r="58" s="93" customFormat="1" ht="12.75">
      <c r="M58" s="96"/>
    </row>
    <row r="59" s="93" customFormat="1" ht="12.75">
      <c r="M59" s="96"/>
    </row>
    <row r="60" s="93" customFormat="1" ht="12.75">
      <c r="M60" s="96"/>
    </row>
    <row r="61" s="93" customFormat="1" ht="12.75">
      <c r="M61" s="96"/>
    </row>
    <row r="62" s="93" customFormat="1" ht="12.75">
      <c r="M62" s="96"/>
    </row>
    <row r="63" s="93" customFormat="1" ht="12.75">
      <c r="M63" s="96"/>
    </row>
    <row r="64" s="93" customFormat="1" ht="12.75">
      <c r="M64" s="96"/>
    </row>
    <row r="65" s="93" customFormat="1" ht="12.75">
      <c r="M65" s="96"/>
    </row>
    <row r="66" s="93" customFormat="1" ht="12.75">
      <c r="M66" s="96"/>
    </row>
    <row r="67" s="93" customFormat="1" ht="12.75">
      <c r="M67" s="96"/>
    </row>
    <row r="68" s="93" customFormat="1" ht="12.75">
      <c r="M68" s="96"/>
    </row>
    <row r="69" s="93" customFormat="1" ht="12.75">
      <c r="M69" s="96"/>
    </row>
    <row r="70" s="93" customFormat="1" ht="12.75">
      <c r="M70" s="96"/>
    </row>
    <row r="71" s="93" customFormat="1" ht="12.75">
      <c r="M71" s="96"/>
    </row>
    <row r="72" s="93" customFormat="1" ht="12.75">
      <c r="M72" s="96"/>
    </row>
    <row r="73" s="93" customFormat="1" ht="12.75">
      <c r="M73" s="96"/>
    </row>
    <row r="74" s="93" customFormat="1" ht="12.75">
      <c r="M74" s="96"/>
    </row>
    <row r="75" s="93" customFormat="1" ht="12.75">
      <c r="M75" s="96"/>
    </row>
    <row r="76" s="93" customFormat="1" ht="12.75">
      <c r="M76" s="96"/>
    </row>
    <row r="77" s="93" customFormat="1" ht="12.75">
      <c r="M77" s="96"/>
    </row>
    <row r="78" s="93" customFormat="1" ht="12.75">
      <c r="M78" s="96"/>
    </row>
    <row r="79" s="93" customFormat="1" ht="12.75">
      <c r="M79" s="96"/>
    </row>
    <row r="80" s="93" customFormat="1" ht="12.75">
      <c r="M80" s="96"/>
    </row>
    <row r="81" s="93" customFormat="1" ht="12.75">
      <c r="M81" s="96"/>
    </row>
    <row r="82" s="93" customFormat="1" ht="12.75">
      <c r="M82" s="96"/>
    </row>
    <row r="83" s="93" customFormat="1" ht="12.75">
      <c r="M83" s="96"/>
    </row>
    <row r="84" s="93" customFormat="1" ht="12.75">
      <c r="M84" s="96"/>
    </row>
    <row r="85" s="93" customFormat="1" ht="12.75">
      <c r="M85" s="96"/>
    </row>
    <row r="86" s="93" customFormat="1" ht="12.75">
      <c r="M86" s="96"/>
    </row>
    <row r="87" s="93" customFormat="1" ht="12.75">
      <c r="M87" s="96"/>
    </row>
    <row r="88" s="93" customFormat="1" ht="12.75">
      <c r="M88" s="96"/>
    </row>
    <row r="89" s="93" customFormat="1" ht="12.75">
      <c r="M89" s="96"/>
    </row>
    <row r="90" s="93" customFormat="1" ht="12.75">
      <c r="M90" s="96"/>
    </row>
    <row r="91" s="93" customFormat="1" ht="12.75">
      <c r="M91" s="96"/>
    </row>
    <row r="92" s="93" customFormat="1" ht="12.75">
      <c r="M92" s="96"/>
    </row>
    <row r="93" s="93" customFormat="1" ht="12.75">
      <c r="M93" s="96"/>
    </row>
    <row r="94" s="93" customFormat="1" ht="12.75">
      <c r="M94" s="96"/>
    </row>
    <row r="95" s="93" customFormat="1" ht="12.75">
      <c r="M95" s="96"/>
    </row>
    <row r="96" s="93" customFormat="1" ht="12.75">
      <c r="M96" s="96"/>
    </row>
    <row r="97" s="93" customFormat="1" ht="12.75">
      <c r="M97" s="96"/>
    </row>
    <row r="98" s="93" customFormat="1" ht="12.75">
      <c r="M98" s="96"/>
    </row>
    <row r="99" s="93" customFormat="1" ht="12.75">
      <c r="M99" s="96"/>
    </row>
    <row r="100" s="93" customFormat="1" ht="12.75">
      <c r="M100" s="96"/>
    </row>
    <row r="101" s="93" customFormat="1" ht="12.75">
      <c r="M101" s="96"/>
    </row>
    <row r="102" s="93" customFormat="1" ht="12.75">
      <c r="M102" s="96"/>
    </row>
    <row r="103" s="93" customFormat="1" ht="12.75">
      <c r="M103" s="96"/>
    </row>
    <row r="104" s="93" customFormat="1" ht="12.75">
      <c r="M104" s="96"/>
    </row>
    <row r="105" s="93" customFormat="1" ht="12.75">
      <c r="M105" s="96"/>
    </row>
    <row r="106" s="93" customFormat="1" ht="12.75">
      <c r="M106" s="96"/>
    </row>
    <row r="107" s="93" customFormat="1" ht="12.75">
      <c r="M107" s="96"/>
    </row>
    <row r="108" s="93" customFormat="1" ht="12.75">
      <c r="M108" s="96"/>
    </row>
    <row r="109" s="93" customFormat="1" ht="12.75">
      <c r="M109" s="96"/>
    </row>
    <row r="110" s="93" customFormat="1" ht="12.75">
      <c r="M110" s="96"/>
    </row>
    <row r="111" s="93" customFormat="1" ht="12.75">
      <c r="M111" s="96"/>
    </row>
    <row r="112" s="93" customFormat="1" ht="12.75">
      <c r="M112" s="96"/>
    </row>
    <row r="113" s="93" customFormat="1" ht="12.75">
      <c r="M113" s="96"/>
    </row>
    <row r="114" s="93" customFormat="1" ht="12.75">
      <c r="M114" s="96"/>
    </row>
    <row r="115" s="93" customFormat="1" ht="12.75">
      <c r="M115" s="96"/>
    </row>
    <row r="116" s="93" customFormat="1" ht="12.75">
      <c r="M116" s="96"/>
    </row>
    <row r="117" s="93" customFormat="1" ht="12.75">
      <c r="M117" s="96"/>
    </row>
    <row r="118" s="93" customFormat="1" ht="12.75">
      <c r="M118" s="96"/>
    </row>
    <row r="119" s="93" customFormat="1" ht="12.75">
      <c r="M119" s="96"/>
    </row>
    <row r="120" s="93" customFormat="1" ht="12.75">
      <c r="M120" s="96"/>
    </row>
    <row r="121" s="93" customFormat="1" ht="12.75">
      <c r="M121" s="96"/>
    </row>
    <row r="122" s="93" customFormat="1" ht="12.75">
      <c r="M122" s="96"/>
    </row>
    <row r="123" s="93" customFormat="1" ht="12.75">
      <c r="M123" s="96"/>
    </row>
    <row r="124" s="93" customFormat="1" ht="12.75">
      <c r="M124" s="96"/>
    </row>
    <row r="125" s="93" customFormat="1" ht="12.75">
      <c r="M125" s="96"/>
    </row>
    <row r="126" s="93" customFormat="1" ht="12.75">
      <c r="M126" s="96"/>
    </row>
    <row r="127" s="93" customFormat="1" ht="12.75">
      <c r="M127" s="96"/>
    </row>
    <row r="128" s="93" customFormat="1" ht="12.75">
      <c r="M128" s="96"/>
    </row>
    <row r="129" s="93" customFormat="1" ht="12.75">
      <c r="M129" s="96"/>
    </row>
    <row r="130" s="93" customFormat="1" ht="12.75">
      <c r="M130" s="96"/>
    </row>
    <row r="131" s="93" customFormat="1" ht="12.75">
      <c r="M131" s="96"/>
    </row>
    <row r="132" s="93" customFormat="1" ht="12.75">
      <c r="M132" s="96"/>
    </row>
    <row r="133" s="93" customFormat="1" ht="12.75">
      <c r="M133" s="96"/>
    </row>
    <row r="134" s="93" customFormat="1" ht="12.75">
      <c r="M134" s="96"/>
    </row>
    <row r="135" s="93" customFormat="1" ht="12.75">
      <c r="M135" s="96"/>
    </row>
    <row r="136" s="93" customFormat="1" ht="12.75">
      <c r="M136" s="96"/>
    </row>
    <row r="137" s="93" customFormat="1" ht="12.75">
      <c r="M137" s="96"/>
    </row>
    <row r="138" s="93" customFormat="1" ht="12.75">
      <c r="M138" s="96"/>
    </row>
    <row r="139" s="93" customFormat="1" ht="12.75">
      <c r="M139" s="96"/>
    </row>
    <row r="140" s="93" customFormat="1" ht="12.75">
      <c r="M140" s="96"/>
    </row>
    <row r="141" s="93" customFormat="1" ht="12.75">
      <c r="M141" s="96"/>
    </row>
    <row r="142" s="93" customFormat="1" ht="12.75">
      <c r="M142" s="96"/>
    </row>
    <row r="143" s="93" customFormat="1" ht="12.75">
      <c r="M143" s="96"/>
    </row>
    <row r="144" s="93" customFormat="1" ht="12.75">
      <c r="M144" s="96"/>
    </row>
    <row r="145" s="93" customFormat="1" ht="12.75">
      <c r="M145" s="96"/>
    </row>
    <row r="146" s="93" customFormat="1" ht="12.75">
      <c r="M146" s="96"/>
    </row>
    <row r="147" s="93" customFormat="1" ht="12.75">
      <c r="M147" s="96"/>
    </row>
    <row r="148" s="93" customFormat="1" ht="12.75">
      <c r="M148" s="96"/>
    </row>
    <row r="149" s="93" customFormat="1" ht="12.75">
      <c r="M149" s="96"/>
    </row>
    <row r="150" s="93" customFormat="1" ht="12.75">
      <c r="M150" s="96"/>
    </row>
    <row r="151" s="93" customFormat="1" ht="12.75">
      <c r="M151" s="96"/>
    </row>
    <row r="152" s="93" customFormat="1" ht="12.75">
      <c r="M152" s="96"/>
    </row>
    <row r="153" s="93" customFormat="1" ht="12.75">
      <c r="M153" s="96"/>
    </row>
    <row r="154" s="93" customFormat="1" ht="12.75">
      <c r="M154" s="96"/>
    </row>
    <row r="155" s="93" customFormat="1" ht="12.75">
      <c r="M155" s="96"/>
    </row>
    <row r="156" s="93" customFormat="1" ht="12.75">
      <c r="M156" s="96"/>
    </row>
    <row r="157" s="93" customFormat="1" ht="12.75">
      <c r="M157" s="96"/>
    </row>
    <row r="158" s="93" customFormat="1" ht="12.75">
      <c r="M158" s="96"/>
    </row>
    <row r="159" s="93" customFormat="1" ht="12.75">
      <c r="M159" s="96"/>
    </row>
    <row r="160" s="93" customFormat="1" ht="12.75">
      <c r="M160" s="96"/>
    </row>
    <row r="161" s="93" customFormat="1" ht="12.75">
      <c r="M161" s="96"/>
    </row>
    <row r="162" s="93" customFormat="1" ht="12.75">
      <c r="M162" s="96"/>
    </row>
    <row r="163" s="93" customFormat="1" ht="12.75">
      <c r="M163" s="96"/>
    </row>
    <row r="164" s="93" customFormat="1" ht="12.75">
      <c r="M164" s="96"/>
    </row>
    <row r="165" s="93" customFormat="1" ht="12.75">
      <c r="M165" s="96"/>
    </row>
    <row r="166" s="93" customFormat="1" ht="12.75">
      <c r="M166" s="96"/>
    </row>
    <row r="167" s="93" customFormat="1" ht="12.75">
      <c r="M167" s="96"/>
    </row>
    <row r="168" s="93" customFormat="1" ht="12.75">
      <c r="M168" s="96"/>
    </row>
    <row r="169" s="93" customFormat="1" ht="12.75">
      <c r="M169" s="96"/>
    </row>
    <row r="170" s="93" customFormat="1" ht="12.75">
      <c r="M170" s="96"/>
    </row>
    <row r="171" s="93" customFormat="1" ht="12.75">
      <c r="M171" s="96"/>
    </row>
    <row r="172" s="93" customFormat="1" ht="12.75">
      <c r="M172" s="96"/>
    </row>
    <row r="173" s="93" customFormat="1" ht="12.75">
      <c r="M173" s="96"/>
    </row>
    <row r="174" s="93" customFormat="1" ht="12.75">
      <c r="M174" s="96"/>
    </row>
    <row r="175" s="93" customFormat="1" ht="12.75">
      <c r="M175" s="96"/>
    </row>
    <row r="176" s="93" customFormat="1" ht="12.75">
      <c r="M176" s="96"/>
    </row>
    <row r="177" s="93" customFormat="1" ht="12.75">
      <c r="M177" s="96"/>
    </row>
    <row r="178" s="93" customFormat="1" ht="12.75">
      <c r="M178" s="96"/>
    </row>
    <row r="179" s="93" customFormat="1" ht="12.75">
      <c r="M179" s="96"/>
    </row>
    <row r="180" s="93" customFormat="1" ht="12.75">
      <c r="M180" s="96"/>
    </row>
    <row r="181" s="93" customFormat="1" ht="12.75">
      <c r="M181" s="96"/>
    </row>
    <row r="182" s="93" customFormat="1" ht="12.75">
      <c r="M182" s="96"/>
    </row>
    <row r="183" s="93" customFormat="1" ht="12.75">
      <c r="M183" s="96"/>
    </row>
    <row r="184" s="93" customFormat="1" ht="12.75">
      <c r="M184" s="96"/>
    </row>
    <row r="185" s="93" customFormat="1" ht="12.75">
      <c r="M185" s="96"/>
    </row>
    <row r="186" s="93" customFormat="1" ht="12.75">
      <c r="M186" s="96"/>
    </row>
    <row r="187" s="93" customFormat="1" ht="12.75">
      <c r="M187" s="96"/>
    </row>
    <row r="188" s="93" customFormat="1" ht="12.75">
      <c r="M188" s="96"/>
    </row>
    <row r="189" s="93" customFormat="1" ht="12.75">
      <c r="M189" s="96"/>
    </row>
    <row r="190" s="93" customFormat="1" ht="12.75">
      <c r="M190" s="96"/>
    </row>
    <row r="191" s="93" customFormat="1" ht="12.75">
      <c r="M191" s="96"/>
    </row>
    <row r="192" s="93" customFormat="1" ht="12.75">
      <c r="M192" s="96"/>
    </row>
    <row r="193" s="93" customFormat="1" ht="12.75">
      <c r="M193" s="96"/>
    </row>
    <row r="194" s="93" customFormat="1" ht="12.75">
      <c r="M194" s="96"/>
    </row>
    <row r="195" s="93" customFormat="1" ht="12.75">
      <c r="M195" s="96"/>
    </row>
    <row r="196" s="93" customFormat="1" ht="12.75">
      <c r="M196" s="96"/>
    </row>
    <row r="197" s="93" customFormat="1" ht="12.75">
      <c r="M197" s="96"/>
    </row>
    <row r="198" s="93" customFormat="1" ht="12.75">
      <c r="M198" s="96"/>
    </row>
    <row r="199" s="93" customFormat="1" ht="12.75">
      <c r="M199" s="96"/>
    </row>
    <row r="200" s="93" customFormat="1" ht="12.75">
      <c r="M200" s="96"/>
    </row>
    <row r="201" s="93" customFormat="1" ht="12.75">
      <c r="M201" s="96"/>
    </row>
    <row r="202" s="93" customFormat="1" ht="12.75">
      <c r="M202" s="96"/>
    </row>
    <row r="203" s="93" customFormat="1" ht="12.75">
      <c r="M203" s="96"/>
    </row>
    <row r="204" s="93" customFormat="1" ht="12.75">
      <c r="M204" s="96"/>
    </row>
    <row r="205" s="93" customFormat="1" ht="12.75">
      <c r="M205" s="96"/>
    </row>
    <row r="206" s="93" customFormat="1" ht="12.75">
      <c r="M206" s="96"/>
    </row>
    <row r="207" s="93" customFormat="1" ht="12.75">
      <c r="M207" s="96"/>
    </row>
    <row r="208" s="93" customFormat="1" ht="12.75">
      <c r="M208" s="96"/>
    </row>
    <row r="209" s="93" customFormat="1" ht="12.75">
      <c r="M209" s="96"/>
    </row>
    <row r="210" s="93" customFormat="1" ht="12.75">
      <c r="M210" s="96"/>
    </row>
    <row r="211" s="93" customFormat="1" ht="12.75">
      <c r="M211" s="96"/>
    </row>
    <row r="212" s="93" customFormat="1" ht="12.75">
      <c r="M212" s="96"/>
    </row>
    <row r="213" s="93" customFormat="1" ht="12.75">
      <c r="M213" s="96"/>
    </row>
    <row r="214" s="93" customFormat="1" ht="12.75">
      <c r="M214" s="96"/>
    </row>
    <row r="215" s="93" customFormat="1" ht="12.75">
      <c r="M215" s="96"/>
    </row>
    <row r="216" s="93" customFormat="1" ht="12.75">
      <c r="M216" s="96"/>
    </row>
    <row r="217" s="93" customFormat="1" ht="12.75">
      <c r="M217" s="96"/>
    </row>
    <row r="218" s="93" customFormat="1" ht="12.75">
      <c r="M218" s="96"/>
    </row>
    <row r="219" s="93" customFormat="1" ht="12.75">
      <c r="M219" s="96"/>
    </row>
    <row r="220" s="93" customFormat="1" ht="12.75">
      <c r="M220" s="96"/>
    </row>
    <row r="221" s="93" customFormat="1" ht="12.75">
      <c r="M221" s="96"/>
    </row>
    <row r="222" s="93" customFormat="1" ht="12.75">
      <c r="M222" s="96"/>
    </row>
    <row r="223" s="93" customFormat="1" ht="12.75">
      <c r="M223" s="96"/>
    </row>
    <row r="224" s="93" customFormat="1" ht="12.75">
      <c r="M224" s="96"/>
    </row>
    <row r="225" s="93" customFormat="1" ht="12.75">
      <c r="M225" s="96"/>
    </row>
    <row r="226" s="93" customFormat="1" ht="12.75">
      <c r="M226" s="96"/>
    </row>
    <row r="227" s="93" customFormat="1" ht="12.75">
      <c r="M227" s="96"/>
    </row>
    <row r="228" s="93" customFormat="1" ht="12.75">
      <c r="M228" s="96"/>
    </row>
    <row r="229" s="93" customFormat="1" ht="12.75">
      <c r="M229" s="96"/>
    </row>
    <row r="230" s="93" customFormat="1" ht="12.75">
      <c r="M230" s="96"/>
    </row>
    <row r="231" s="93" customFormat="1" ht="12.75">
      <c r="M231" s="96"/>
    </row>
    <row r="232" s="93" customFormat="1" ht="12.75">
      <c r="M232" s="96"/>
    </row>
    <row r="233" s="93" customFormat="1" ht="12.75">
      <c r="M233" s="96"/>
    </row>
    <row r="234" s="93" customFormat="1" ht="12.75">
      <c r="M234" s="96"/>
    </row>
    <row r="235" s="93" customFormat="1" ht="12.75">
      <c r="M235" s="96"/>
    </row>
    <row r="236" s="93" customFormat="1" ht="12.75">
      <c r="M236" s="96"/>
    </row>
    <row r="237" s="93" customFormat="1" ht="12.75">
      <c r="M237" s="96"/>
    </row>
    <row r="238" s="93" customFormat="1" ht="12.75">
      <c r="M238" s="96"/>
    </row>
    <row r="239" s="93" customFormat="1" ht="12.75">
      <c r="M239" s="96"/>
    </row>
    <row r="240" s="93" customFormat="1" ht="12.75">
      <c r="M240" s="96"/>
    </row>
    <row r="241" s="93" customFormat="1" ht="12.75">
      <c r="M241" s="96"/>
    </row>
    <row r="242" s="93" customFormat="1" ht="12.75">
      <c r="M242" s="96"/>
    </row>
    <row r="243" s="93" customFormat="1" ht="12.75">
      <c r="M243" s="96"/>
    </row>
    <row r="244" s="93" customFormat="1" ht="12.75">
      <c r="M244" s="96"/>
    </row>
    <row r="245" s="93" customFormat="1" ht="12.75">
      <c r="M245" s="96"/>
    </row>
    <row r="246" s="93" customFormat="1" ht="12.75">
      <c r="M246" s="96"/>
    </row>
    <row r="247" s="93" customFormat="1" ht="12.75">
      <c r="M247" s="96"/>
    </row>
    <row r="248" s="93" customFormat="1" ht="12.75">
      <c r="M248" s="96"/>
    </row>
    <row r="249" s="93" customFormat="1" ht="12.75">
      <c r="M249" s="96"/>
    </row>
    <row r="250" s="93" customFormat="1" ht="12.75">
      <c r="M250" s="96"/>
    </row>
    <row r="251" s="93" customFormat="1" ht="12.75">
      <c r="M251" s="96"/>
    </row>
    <row r="252" s="93" customFormat="1" ht="12.75">
      <c r="M252" s="96"/>
    </row>
    <row r="253" s="93" customFormat="1" ht="12.75">
      <c r="M253" s="96"/>
    </row>
    <row r="254" s="93" customFormat="1" ht="12.75">
      <c r="M254" s="96"/>
    </row>
    <row r="255" s="93" customFormat="1" ht="12.75">
      <c r="M255" s="96"/>
    </row>
    <row r="256" s="93" customFormat="1" ht="12.75">
      <c r="M256" s="96"/>
    </row>
    <row r="257" s="93" customFormat="1" ht="12.75">
      <c r="M257" s="96"/>
    </row>
    <row r="258" s="93" customFormat="1" ht="12.75">
      <c r="M258" s="96"/>
    </row>
    <row r="259" s="93" customFormat="1" ht="12.75">
      <c r="M259" s="96"/>
    </row>
    <row r="260" s="93" customFormat="1" ht="12.75">
      <c r="M260" s="96"/>
    </row>
    <row r="261" s="93" customFormat="1" ht="12.75">
      <c r="M261" s="96"/>
    </row>
    <row r="262" s="93" customFormat="1" ht="12.75">
      <c r="M262" s="96"/>
    </row>
    <row r="263" s="93" customFormat="1" ht="12.75">
      <c r="M263" s="96"/>
    </row>
    <row r="264" s="93" customFormat="1" ht="12.75">
      <c r="M264" s="96"/>
    </row>
    <row r="265" s="93" customFormat="1" ht="12.75">
      <c r="M265" s="96"/>
    </row>
    <row r="266" s="93" customFormat="1" ht="12.75">
      <c r="M266" s="96"/>
    </row>
    <row r="267" s="93" customFormat="1" ht="12.75">
      <c r="M267" s="96"/>
    </row>
    <row r="268" s="93" customFormat="1" ht="12.75">
      <c r="M268" s="96"/>
    </row>
    <row r="269" s="93" customFormat="1" ht="12.75">
      <c r="M269" s="96"/>
    </row>
    <row r="270" s="93" customFormat="1" ht="12.75">
      <c r="M270" s="96"/>
    </row>
    <row r="271" s="93" customFormat="1" ht="12.75">
      <c r="M271" s="96"/>
    </row>
    <row r="272" s="93" customFormat="1" ht="12.75">
      <c r="M272" s="96"/>
    </row>
    <row r="273" s="93" customFormat="1" ht="12.75">
      <c r="M273" s="96"/>
    </row>
    <row r="274" s="93" customFormat="1" ht="12.75">
      <c r="M274" s="96"/>
    </row>
    <row r="275" s="93" customFormat="1" ht="12.75">
      <c r="M275" s="96"/>
    </row>
    <row r="276" s="93" customFormat="1" ht="12.75">
      <c r="M276" s="96"/>
    </row>
    <row r="277" s="93" customFormat="1" ht="12.75">
      <c r="M277" s="96"/>
    </row>
    <row r="278" s="93" customFormat="1" ht="12.75">
      <c r="M278" s="96"/>
    </row>
    <row r="279" s="93" customFormat="1" ht="12.75">
      <c r="M279" s="96"/>
    </row>
    <row r="280" s="93" customFormat="1" ht="12.75">
      <c r="M280" s="96"/>
    </row>
    <row r="281" s="93" customFormat="1" ht="12.75">
      <c r="M281" s="96"/>
    </row>
    <row r="282" s="93" customFormat="1" ht="12.75">
      <c r="M282" s="96"/>
    </row>
    <row r="283" s="93" customFormat="1" ht="12.75">
      <c r="M283" s="96"/>
    </row>
    <row r="284" s="93" customFormat="1" ht="12.75">
      <c r="M284" s="96"/>
    </row>
    <row r="285" s="93" customFormat="1" ht="12.75">
      <c r="M285" s="96"/>
    </row>
    <row r="286" s="93" customFormat="1" ht="12.75">
      <c r="M286" s="96"/>
    </row>
    <row r="287" s="93" customFormat="1" ht="12.75">
      <c r="M287" s="96"/>
    </row>
    <row r="288" s="93" customFormat="1" ht="12.75">
      <c r="M288" s="96"/>
    </row>
    <row r="289" s="93" customFormat="1" ht="12.75">
      <c r="M289" s="96"/>
    </row>
    <row r="290" s="93" customFormat="1" ht="12.75">
      <c r="M290" s="96"/>
    </row>
    <row r="291" s="93" customFormat="1" ht="12.75">
      <c r="M291" s="96"/>
    </row>
    <row r="292" s="93" customFormat="1" ht="12.75">
      <c r="M292" s="96"/>
    </row>
    <row r="293" s="93" customFormat="1" ht="12.75">
      <c r="M293" s="96"/>
    </row>
    <row r="294" s="93" customFormat="1" ht="12.75">
      <c r="M294" s="96"/>
    </row>
    <row r="295" s="93" customFormat="1" ht="12.75">
      <c r="M295" s="96"/>
    </row>
    <row r="296" s="93" customFormat="1" ht="12.75">
      <c r="M296" s="96"/>
    </row>
    <row r="297" s="93" customFormat="1" ht="12.75">
      <c r="M297" s="96"/>
    </row>
    <row r="298" s="93" customFormat="1" ht="12.75">
      <c r="M298" s="96"/>
    </row>
    <row r="299" s="93" customFormat="1" ht="12.75">
      <c r="M299" s="96"/>
    </row>
    <row r="300" s="93" customFormat="1" ht="12.75">
      <c r="M300" s="96"/>
    </row>
    <row r="301" s="93" customFormat="1" ht="12.75">
      <c r="M301" s="96"/>
    </row>
    <row r="302" s="93" customFormat="1" ht="12.75">
      <c r="M302" s="96"/>
    </row>
    <row r="303" s="93" customFormat="1" ht="12.75">
      <c r="M303" s="96"/>
    </row>
    <row r="304" s="93" customFormat="1" ht="12.75">
      <c r="M304" s="96"/>
    </row>
    <row r="305" s="93" customFormat="1" ht="12.75">
      <c r="M305" s="96"/>
    </row>
    <row r="306" s="93" customFormat="1" ht="12.75">
      <c r="M306" s="96"/>
    </row>
    <row r="307" s="93" customFormat="1" ht="12.75">
      <c r="M307" s="96"/>
    </row>
    <row r="308" s="93" customFormat="1" ht="12.75">
      <c r="M308" s="96"/>
    </row>
    <row r="309" s="93" customFormat="1" ht="12.75">
      <c r="M309" s="96"/>
    </row>
    <row r="310" s="93" customFormat="1" ht="12.75">
      <c r="M310" s="96"/>
    </row>
    <row r="311" s="93" customFormat="1" ht="12.75">
      <c r="M311" s="96"/>
    </row>
    <row r="312" s="93" customFormat="1" ht="12.75">
      <c r="M312" s="96"/>
    </row>
    <row r="313" s="93" customFormat="1" ht="12.75">
      <c r="M313" s="96"/>
    </row>
    <row r="314" s="93" customFormat="1" ht="12.75">
      <c r="M314" s="96"/>
    </row>
    <row r="315" s="93" customFormat="1" ht="12.75">
      <c r="M315" s="96"/>
    </row>
    <row r="316" s="93" customFormat="1" ht="12.75">
      <c r="M316" s="96"/>
    </row>
    <row r="317" s="93" customFormat="1" ht="12.75">
      <c r="M317" s="96"/>
    </row>
    <row r="318" s="93" customFormat="1" ht="12.75">
      <c r="M318" s="96"/>
    </row>
    <row r="319" s="93" customFormat="1" ht="12.75">
      <c r="M319" s="96"/>
    </row>
    <row r="320" s="93" customFormat="1" ht="12.75">
      <c r="M320" s="96"/>
    </row>
    <row r="321" s="93" customFormat="1" ht="12.75">
      <c r="M321" s="96"/>
    </row>
    <row r="322" s="93" customFormat="1" ht="12.75">
      <c r="M322" s="96"/>
    </row>
    <row r="323" s="93" customFormat="1" ht="12.75">
      <c r="M323" s="96"/>
    </row>
    <row r="324" s="93" customFormat="1" ht="12.75">
      <c r="M324" s="96"/>
    </row>
    <row r="325" s="93" customFormat="1" ht="12.75">
      <c r="M325" s="96"/>
    </row>
    <row r="326" s="93" customFormat="1" ht="12.75">
      <c r="M326" s="96"/>
    </row>
    <row r="327" s="93" customFormat="1" ht="12.75">
      <c r="M327" s="96"/>
    </row>
    <row r="328" s="93" customFormat="1" ht="12.75">
      <c r="M328" s="96"/>
    </row>
    <row r="329" s="93" customFormat="1" ht="12.75">
      <c r="M329" s="96"/>
    </row>
    <row r="330" s="93" customFormat="1" ht="12.75">
      <c r="M330" s="96"/>
    </row>
    <row r="331" s="93" customFormat="1" ht="12.75">
      <c r="M331" s="96"/>
    </row>
    <row r="332" s="93" customFormat="1" ht="12.75">
      <c r="M332" s="96"/>
    </row>
    <row r="333" s="93" customFormat="1" ht="12.75">
      <c r="M333" s="96"/>
    </row>
    <row r="334" s="93" customFormat="1" ht="12.75">
      <c r="M334" s="96"/>
    </row>
    <row r="335" s="93" customFormat="1" ht="12.75">
      <c r="M335" s="96"/>
    </row>
    <row r="336" s="93" customFormat="1" ht="12.75">
      <c r="M336" s="96"/>
    </row>
    <row r="337" s="93" customFormat="1" ht="12.75">
      <c r="M337" s="96"/>
    </row>
    <row r="338" s="93" customFormat="1" ht="12.75">
      <c r="M338" s="96"/>
    </row>
    <row r="339" s="93" customFormat="1" ht="12.75">
      <c r="M339" s="96"/>
    </row>
    <row r="340" s="93" customFormat="1" ht="12.75">
      <c r="M340" s="96"/>
    </row>
    <row r="341" s="93" customFormat="1" ht="12.75">
      <c r="M341" s="96"/>
    </row>
    <row r="342" s="93" customFormat="1" ht="12.75">
      <c r="M342" s="96"/>
    </row>
    <row r="343" s="93" customFormat="1" ht="12.75">
      <c r="M343" s="96"/>
    </row>
    <row r="344" s="93" customFormat="1" ht="12.75">
      <c r="M344" s="96"/>
    </row>
    <row r="345" s="93" customFormat="1" ht="12.75">
      <c r="M345" s="96"/>
    </row>
    <row r="346" s="93" customFormat="1" ht="12.75">
      <c r="M346" s="96"/>
    </row>
    <row r="347" s="93" customFormat="1" ht="12.75">
      <c r="M347" s="96"/>
    </row>
    <row r="348" s="93" customFormat="1" ht="12.75">
      <c r="M348" s="96"/>
    </row>
    <row r="349" s="93" customFormat="1" ht="12.75">
      <c r="M349" s="96"/>
    </row>
    <row r="350" s="93" customFormat="1" ht="12.75">
      <c r="M350" s="96"/>
    </row>
    <row r="351" s="93" customFormat="1" ht="12.75">
      <c r="M351" s="96"/>
    </row>
    <row r="352" s="93" customFormat="1" ht="12.75">
      <c r="M352" s="96"/>
    </row>
    <row r="353" s="93" customFormat="1" ht="12.75">
      <c r="M353" s="96"/>
    </row>
    <row r="354" s="93" customFormat="1" ht="12.75">
      <c r="M354" s="96"/>
    </row>
    <row r="355" s="93" customFormat="1" ht="12.75">
      <c r="M355" s="96"/>
    </row>
    <row r="356" s="93" customFormat="1" ht="12.75">
      <c r="M356" s="96"/>
    </row>
    <row r="357" s="93" customFormat="1" ht="12.75">
      <c r="M357" s="96"/>
    </row>
    <row r="358" s="93" customFormat="1" ht="12.75">
      <c r="M358" s="96"/>
    </row>
    <row r="359" s="93" customFormat="1" ht="12.75">
      <c r="M359" s="96"/>
    </row>
    <row r="360" s="93" customFormat="1" ht="12.75">
      <c r="M360" s="96"/>
    </row>
    <row r="361" s="93" customFormat="1" ht="12.75">
      <c r="M361" s="96"/>
    </row>
    <row r="362" s="93" customFormat="1" ht="12.75">
      <c r="M362" s="96"/>
    </row>
    <row r="363" s="93" customFormat="1" ht="12.75">
      <c r="M363" s="96"/>
    </row>
    <row r="364" s="93" customFormat="1" ht="12.75">
      <c r="M364" s="96"/>
    </row>
    <row r="365" s="93" customFormat="1" ht="12.75">
      <c r="M365" s="96"/>
    </row>
    <row r="366" s="93" customFormat="1" ht="12.75">
      <c r="M366" s="96"/>
    </row>
    <row r="367" s="93" customFormat="1" ht="12.75">
      <c r="M367" s="96"/>
    </row>
    <row r="368" s="93" customFormat="1" ht="12.75">
      <c r="M368" s="96"/>
    </row>
    <row r="369" s="93" customFormat="1" ht="12.75">
      <c r="M369" s="96"/>
    </row>
    <row r="370" s="93" customFormat="1" ht="12.75">
      <c r="M370" s="96"/>
    </row>
    <row r="371" s="93" customFormat="1" ht="12.75">
      <c r="M371" s="96"/>
    </row>
    <row r="372" s="93" customFormat="1" ht="12.75">
      <c r="M372" s="96"/>
    </row>
    <row r="373" s="93" customFormat="1" ht="12.75">
      <c r="M373" s="96"/>
    </row>
    <row r="374" s="93" customFormat="1" ht="12.75">
      <c r="M374" s="96"/>
    </row>
    <row r="375" s="93" customFormat="1" ht="12.75">
      <c r="M375" s="96"/>
    </row>
    <row r="376" s="93" customFormat="1" ht="12.75">
      <c r="M376" s="96"/>
    </row>
    <row r="377" s="93" customFormat="1" ht="12.75">
      <c r="M377" s="96"/>
    </row>
    <row r="378" s="93" customFormat="1" ht="12.75">
      <c r="M378" s="96"/>
    </row>
    <row r="379" s="93" customFormat="1" ht="12.75">
      <c r="M379" s="96"/>
    </row>
    <row r="380" s="93" customFormat="1" ht="12.75">
      <c r="M380" s="96"/>
    </row>
    <row r="381" s="93" customFormat="1" ht="12.75">
      <c r="M381" s="96"/>
    </row>
    <row r="382" s="93" customFormat="1" ht="12.75">
      <c r="M382" s="96"/>
    </row>
    <row r="383" s="93" customFormat="1" ht="12.75">
      <c r="M383" s="96"/>
    </row>
    <row r="384" s="93" customFormat="1" ht="12.75">
      <c r="M384" s="96"/>
    </row>
    <row r="385" s="93" customFormat="1" ht="12.75">
      <c r="M385" s="96"/>
    </row>
    <row r="386" s="93" customFormat="1" ht="12.75">
      <c r="M386" s="96"/>
    </row>
    <row r="387" s="93" customFormat="1" ht="12.75">
      <c r="M387" s="96"/>
    </row>
    <row r="388" s="93" customFormat="1" ht="12.75">
      <c r="M388" s="96"/>
    </row>
    <row r="389" s="93" customFormat="1" ht="12.75">
      <c r="M389" s="96"/>
    </row>
    <row r="390" s="93" customFormat="1" ht="12.75">
      <c r="M390" s="96"/>
    </row>
    <row r="391" s="93" customFormat="1" ht="12.75">
      <c r="M391" s="96"/>
    </row>
    <row r="392" s="93" customFormat="1" ht="12.75">
      <c r="M392" s="96"/>
    </row>
    <row r="393" s="93" customFormat="1" ht="12.75">
      <c r="M393" s="96"/>
    </row>
    <row r="394" s="93" customFormat="1" ht="12.75">
      <c r="M394" s="96"/>
    </row>
    <row r="395" s="93" customFormat="1" ht="12.75">
      <c r="M395" s="96"/>
    </row>
    <row r="396" s="93" customFormat="1" ht="12.75">
      <c r="M396" s="96"/>
    </row>
    <row r="397" s="93" customFormat="1" ht="12.75">
      <c r="M397" s="96"/>
    </row>
    <row r="398" s="93" customFormat="1" ht="12.75">
      <c r="M398" s="96"/>
    </row>
    <row r="399" s="93" customFormat="1" ht="12.75">
      <c r="M399" s="96"/>
    </row>
    <row r="400" s="93" customFormat="1" ht="12.75">
      <c r="M400" s="96"/>
    </row>
    <row r="401" s="93" customFormat="1" ht="12.75">
      <c r="M401" s="96"/>
    </row>
    <row r="402" s="93" customFormat="1" ht="12.75">
      <c r="M402" s="96"/>
    </row>
    <row r="403" s="93" customFormat="1" ht="12.75">
      <c r="M403" s="96"/>
    </row>
    <row r="404" s="93" customFormat="1" ht="12.75">
      <c r="M404" s="96"/>
    </row>
    <row r="405" s="93" customFormat="1" ht="12.75">
      <c r="M405" s="96"/>
    </row>
    <row r="406" s="93" customFormat="1" ht="12.75">
      <c r="M406" s="96"/>
    </row>
    <row r="407" s="93" customFormat="1" ht="12.75">
      <c r="M407" s="96"/>
    </row>
    <row r="408" s="93" customFormat="1" ht="12.75">
      <c r="M408" s="96"/>
    </row>
    <row r="409" s="93" customFormat="1" ht="12.75">
      <c r="M409" s="96"/>
    </row>
    <row r="410" s="93" customFormat="1" ht="12.75">
      <c r="M410" s="96"/>
    </row>
    <row r="411" s="93" customFormat="1" ht="12.75">
      <c r="M411" s="96"/>
    </row>
    <row r="412" s="93" customFormat="1" ht="12.75">
      <c r="M412" s="96"/>
    </row>
    <row r="413" s="93" customFormat="1" ht="12.75">
      <c r="M413" s="96"/>
    </row>
    <row r="414" s="93" customFormat="1" ht="12.75">
      <c r="M414" s="96"/>
    </row>
    <row r="415" s="93" customFormat="1" ht="12.75">
      <c r="M415" s="96"/>
    </row>
    <row r="416" s="93" customFormat="1" ht="12.75">
      <c r="M416" s="96"/>
    </row>
    <row r="417" s="93" customFormat="1" ht="12.75">
      <c r="M417" s="96"/>
    </row>
    <row r="418" s="93" customFormat="1" ht="12.75">
      <c r="M418" s="96"/>
    </row>
    <row r="419" s="93" customFormat="1" ht="12.75">
      <c r="M419" s="96"/>
    </row>
    <row r="420" s="93" customFormat="1" ht="12.75">
      <c r="M420" s="96"/>
    </row>
    <row r="421" s="93" customFormat="1" ht="12.75">
      <c r="M421" s="96"/>
    </row>
    <row r="422" s="93" customFormat="1" ht="12.75">
      <c r="M422" s="96"/>
    </row>
    <row r="423" s="93" customFormat="1" ht="12.75">
      <c r="M423" s="96"/>
    </row>
    <row r="424" s="93" customFormat="1" ht="12.75">
      <c r="M424" s="96"/>
    </row>
    <row r="425" s="93" customFormat="1" ht="12.75">
      <c r="M425" s="96"/>
    </row>
    <row r="426" s="93" customFormat="1" ht="12.75">
      <c r="M426" s="96"/>
    </row>
    <row r="427" s="93" customFormat="1" ht="12.75">
      <c r="M427" s="96"/>
    </row>
    <row r="428" s="93" customFormat="1" ht="12.75">
      <c r="M428" s="96"/>
    </row>
    <row r="429" s="93" customFormat="1" ht="12.75">
      <c r="M429" s="96"/>
    </row>
    <row r="430" s="93" customFormat="1" ht="12.75">
      <c r="M430" s="96"/>
    </row>
    <row r="431" s="93" customFormat="1" ht="12.75">
      <c r="M431" s="96"/>
    </row>
    <row r="432" s="93" customFormat="1" ht="12.75">
      <c r="M432" s="96"/>
    </row>
    <row r="433" s="93" customFormat="1" ht="12.75">
      <c r="M433" s="96"/>
    </row>
    <row r="434" s="93" customFormat="1" ht="12.75">
      <c r="M434" s="96"/>
    </row>
    <row r="435" s="93" customFormat="1" ht="12.75">
      <c r="M435" s="96"/>
    </row>
    <row r="436" s="93" customFormat="1" ht="12.75">
      <c r="M436" s="96"/>
    </row>
    <row r="437" s="93" customFormat="1" ht="12.75">
      <c r="M437" s="96"/>
    </row>
    <row r="438" s="93" customFormat="1" ht="12.75">
      <c r="M438" s="96"/>
    </row>
    <row r="439" s="93" customFormat="1" ht="12.75">
      <c r="M439" s="96"/>
    </row>
    <row r="440" s="93" customFormat="1" ht="12.75">
      <c r="M440" s="96"/>
    </row>
    <row r="441" s="93" customFormat="1" ht="12.75">
      <c r="M441" s="96"/>
    </row>
    <row r="442" s="93" customFormat="1" ht="12.75">
      <c r="M442" s="96"/>
    </row>
    <row r="443" s="93" customFormat="1" ht="12.75">
      <c r="M443" s="96"/>
    </row>
    <row r="444" s="93" customFormat="1" ht="12.75">
      <c r="M444" s="96"/>
    </row>
    <row r="445" s="93" customFormat="1" ht="12.75">
      <c r="M445" s="96"/>
    </row>
    <row r="446" s="93" customFormat="1" ht="12.75">
      <c r="M446" s="96"/>
    </row>
    <row r="447" s="93" customFormat="1" ht="12.75">
      <c r="M447" s="96"/>
    </row>
    <row r="448" s="93" customFormat="1" ht="12.75">
      <c r="M448" s="96"/>
    </row>
    <row r="449" s="93" customFormat="1" ht="12.75">
      <c r="M449" s="96"/>
    </row>
    <row r="450" s="93" customFormat="1" ht="12.75">
      <c r="M450" s="96"/>
    </row>
    <row r="451" s="93" customFormat="1" ht="12.75">
      <c r="M451" s="96"/>
    </row>
    <row r="452" s="93" customFormat="1" ht="12.75">
      <c r="M452" s="96"/>
    </row>
    <row r="453" s="93" customFormat="1" ht="12.75">
      <c r="M453" s="96"/>
    </row>
    <row r="454" s="93" customFormat="1" ht="12.75">
      <c r="M454" s="96"/>
    </row>
    <row r="455" s="93" customFormat="1" ht="12.75">
      <c r="M455" s="96"/>
    </row>
    <row r="456" s="93" customFormat="1" ht="12.75">
      <c r="M456" s="96"/>
    </row>
    <row r="457" s="93" customFormat="1" ht="12.75">
      <c r="M457" s="96"/>
    </row>
    <row r="458" s="93" customFormat="1" ht="12.75">
      <c r="M458" s="96"/>
    </row>
    <row r="459" s="93" customFormat="1" ht="12.75">
      <c r="M459" s="96"/>
    </row>
    <row r="460" s="93" customFormat="1" ht="12.75">
      <c r="M460" s="96"/>
    </row>
    <row r="461" s="93" customFormat="1" ht="12.75">
      <c r="M461" s="96"/>
    </row>
    <row r="462" s="93" customFormat="1" ht="12.75">
      <c r="M462" s="96"/>
    </row>
    <row r="463" s="93" customFormat="1" ht="12.75">
      <c r="M463" s="96"/>
    </row>
    <row r="464" s="93" customFormat="1" ht="12.75">
      <c r="M464" s="96"/>
    </row>
    <row r="465" s="93" customFormat="1" ht="12.75">
      <c r="M465" s="96"/>
    </row>
    <row r="466" s="93" customFormat="1" ht="12.75">
      <c r="M466" s="96"/>
    </row>
    <row r="467" s="93" customFormat="1" ht="12.75">
      <c r="M467" s="96"/>
    </row>
    <row r="468" s="93" customFormat="1" ht="12.75">
      <c r="M468" s="96"/>
    </row>
    <row r="469" s="93" customFormat="1" ht="12.75">
      <c r="M469" s="96"/>
    </row>
    <row r="470" s="93" customFormat="1" ht="12.75">
      <c r="M470" s="96"/>
    </row>
    <row r="471" s="93" customFormat="1" ht="12.75">
      <c r="M471" s="96"/>
    </row>
    <row r="472" s="93" customFormat="1" ht="12.75">
      <c r="M472" s="96"/>
    </row>
    <row r="473" s="93" customFormat="1" ht="12.75">
      <c r="M473" s="96"/>
    </row>
    <row r="474" s="93" customFormat="1" ht="12.75">
      <c r="M474" s="96"/>
    </row>
    <row r="475" s="93" customFormat="1" ht="12.75">
      <c r="M475" s="96"/>
    </row>
    <row r="476" s="93" customFormat="1" ht="12.75">
      <c r="M476" s="96"/>
    </row>
    <row r="477" s="93" customFormat="1" ht="12.75">
      <c r="M477" s="96"/>
    </row>
    <row r="478" s="93" customFormat="1" ht="12.75">
      <c r="M478" s="96"/>
    </row>
    <row r="479" s="93" customFormat="1" ht="12.75">
      <c r="M479" s="96"/>
    </row>
    <row r="480" s="93" customFormat="1" ht="12.75">
      <c r="M480" s="96"/>
    </row>
    <row r="481" s="93" customFormat="1" ht="12.75">
      <c r="M481" s="96"/>
    </row>
    <row r="482" s="93" customFormat="1" ht="12.75">
      <c r="M482" s="96"/>
    </row>
    <row r="483" s="93" customFormat="1" ht="12.75">
      <c r="M483" s="96"/>
    </row>
    <row r="484" s="93" customFormat="1" ht="12.75">
      <c r="M484" s="96"/>
    </row>
    <row r="485" s="93" customFormat="1" ht="12.75">
      <c r="M485" s="96"/>
    </row>
    <row r="486" s="93" customFormat="1" ht="12.75">
      <c r="M486" s="96"/>
    </row>
    <row r="487" s="93" customFormat="1" ht="12.75">
      <c r="M487" s="96"/>
    </row>
    <row r="488" s="93" customFormat="1" ht="12.75">
      <c r="M488" s="96"/>
    </row>
    <row r="489" s="93" customFormat="1" ht="12.75">
      <c r="M489" s="96"/>
    </row>
    <row r="490" s="93" customFormat="1" ht="12.75">
      <c r="M490" s="96"/>
    </row>
    <row r="491" s="93" customFormat="1" ht="12.75">
      <c r="M491" s="96"/>
    </row>
    <row r="492" s="93" customFormat="1" ht="12.75">
      <c r="M492" s="96"/>
    </row>
    <row r="493" s="93" customFormat="1" ht="12.75">
      <c r="M493" s="96"/>
    </row>
    <row r="494" s="93" customFormat="1" ht="12.75">
      <c r="M494" s="96"/>
    </row>
    <row r="495" s="93" customFormat="1" ht="12.75">
      <c r="M495" s="96"/>
    </row>
    <row r="496" s="93" customFormat="1" ht="12.75">
      <c r="M496" s="96"/>
    </row>
    <row r="497" s="93" customFormat="1" ht="12.75">
      <c r="M497" s="96"/>
    </row>
    <row r="498" s="93" customFormat="1" ht="12.75">
      <c r="M498" s="96"/>
    </row>
    <row r="499" s="93" customFormat="1" ht="12.75">
      <c r="M499" s="96"/>
    </row>
    <row r="500" s="93" customFormat="1" ht="12.75">
      <c r="M500" s="96"/>
    </row>
    <row r="501" s="93" customFormat="1" ht="12.75">
      <c r="M501" s="96"/>
    </row>
    <row r="502" s="93" customFormat="1" ht="12.75">
      <c r="M502" s="96"/>
    </row>
    <row r="503" s="93" customFormat="1" ht="12.75">
      <c r="M503" s="96"/>
    </row>
    <row r="504" s="93" customFormat="1" ht="12.75">
      <c r="M504" s="96"/>
    </row>
    <row r="505" s="93" customFormat="1" ht="12.75">
      <c r="M505" s="96"/>
    </row>
    <row r="506" s="93" customFormat="1" ht="12.75">
      <c r="M506" s="96"/>
    </row>
    <row r="507" s="93" customFormat="1" ht="12.75">
      <c r="M507" s="96"/>
    </row>
    <row r="508" s="93" customFormat="1" ht="12.75">
      <c r="M508" s="96"/>
    </row>
    <row r="509" s="93" customFormat="1" ht="12.75">
      <c r="M509" s="96"/>
    </row>
    <row r="510" s="93" customFormat="1" ht="12.75">
      <c r="M510" s="96"/>
    </row>
    <row r="511" s="93" customFormat="1" ht="12.75">
      <c r="M511" s="96"/>
    </row>
    <row r="512" s="93" customFormat="1" ht="12.75">
      <c r="M512" s="96"/>
    </row>
    <row r="513" s="93" customFormat="1" ht="12.75">
      <c r="M513" s="96"/>
    </row>
    <row r="514" s="93" customFormat="1" ht="12.75">
      <c r="M514" s="96"/>
    </row>
    <row r="515" s="93" customFormat="1" ht="12.75">
      <c r="M515" s="96"/>
    </row>
    <row r="516" s="93" customFormat="1" ht="12.75">
      <c r="M516" s="96"/>
    </row>
    <row r="517" s="93" customFormat="1" ht="12.75">
      <c r="M517" s="96"/>
    </row>
    <row r="518" s="93" customFormat="1" ht="12.75">
      <c r="M518" s="96"/>
    </row>
    <row r="519" s="93" customFormat="1" ht="12.75">
      <c r="M519" s="96"/>
    </row>
    <row r="520" s="93" customFormat="1" ht="12.75">
      <c r="M520" s="96"/>
    </row>
    <row r="521" s="93" customFormat="1" ht="12.75">
      <c r="M521" s="96"/>
    </row>
    <row r="522" s="93" customFormat="1" ht="12.75">
      <c r="M522" s="96"/>
    </row>
    <row r="523" s="93" customFormat="1" ht="12.75">
      <c r="M523" s="96"/>
    </row>
    <row r="524" s="93" customFormat="1" ht="12.75">
      <c r="M524" s="96"/>
    </row>
    <row r="525" s="93" customFormat="1" ht="12.75">
      <c r="M525" s="96"/>
    </row>
    <row r="526" s="93" customFormat="1" ht="12.75">
      <c r="M526" s="96"/>
    </row>
    <row r="527" s="93" customFormat="1" ht="12.75">
      <c r="M527" s="96"/>
    </row>
    <row r="528" s="93" customFormat="1" ht="12.75">
      <c r="M528" s="96"/>
    </row>
    <row r="529" s="93" customFormat="1" ht="12.75">
      <c r="M529" s="96"/>
    </row>
    <row r="530" s="93" customFormat="1" ht="12.75">
      <c r="M530" s="96"/>
    </row>
    <row r="531" s="93" customFormat="1" ht="12.75">
      <c r="M531" s="96"/>
    </row>
    <row r="532" s="93" customFormat="1" ht="12.75">
      <c r="M532" s="96"/>
    </row>
    <row r="533" s="93" customFormat="1" ht="12.75">
      <c r="M533" s="96"/>
    </row>
    <row r="534" s="93" customFormat="1" ht="12.75">
      <c r="M534" s="96"/>
    </row>
    <row r="535" s="93" customFormat="1" ht="12.75">
      <c r="M535" s="96"/>
    </row>
    <row r="536" s="93" customFormat="1" ht="12.75">
      <c r="M536" s="96"/>
    </row>
    <row r="537" s="93" customFormat="1" ht="12.75">
      <c r="M537" s="96"/>
    </row>
    <row r="538" s="93" customFormat="1" ht="12.75">
      <c r="M538" s="96"/>
    </row>
    <row r="539" s="93" customFormat="1" ht="12.75">
      <c r="M539" s="96"/>
    </row>
    <row r="540" s="93" customFormat="1" ht="12.75">
      <c r="M540" s="96"/>
    </row>
    <row r="541" s="93" customFormat="1" ht="12.75">
      <c r="M541" s="96"/>
    </row>
    <row r="542" s="93" customFormat="1" ht="12.75">
      <c r="M542" s="96"/>
    </row>
    <row r="543" s="93" customFormat="1" ht="12.75">
      <c r="M543" s="96"/>
    </row>
    <row r="544" s="93" customFormat="1" ht="12.75">
      <c r="M544" s="96"/>
    </row>
    <row r="545" s="93" customFormat="1" ht="12.75">
      <c r="M545" s="96"/>
    </row>
    <row r="546" s="93" customFormat="1" ht="12.75">
      <c r="M546" s="96"/>
    </row>
    <row r="547" s="93" customFormat="1" ht="12.75">
      <c r="M547" s="96"/>
    </row>
    <row r="548" s="93" customFormat="1" ht="12.75">
      <c r="M548" s="96"/>
    </row>
    <row r="549" s="93" customFormat="1" ht="12.75">
      <c r="M549" s="96"/>
    </row>
    <row r="550" s="93" customFormat="1" ht="12.75">
      <c r="M550" s="96"/>
    </row>
    <row r="551" s="93" customFormat="1" ht="12.75">
      <c r="M551" s="96"/>
    </row>
    <row r="552" s="93" customFormat="1" ht="12.75">
      <c r="M552" s="96"/>
    </row>
    <row r="553" s="93" customFormat="1" ht="12.75">
      <c r="M553" s="96"/>
    </row>
    <row r="554" s="93" customFormat="1" ht="12.75">
      <c r="M554" s="96"/>
    </row>
    <row r="555" s="93" customFormat="1" ht="12.75">
      <c r="M555" s="96"/>
    </row>
    <row r="556" s="93" customFormat="1" ht="12.75">
      <c r="M556" s="96"/>
    </row>
    <row r="557" s="93" customFormat="1" ht="12.75">
      <c r="M557" s="96"/>
    </row>
    <row r="558" s="93" customFormat="1" ht="12.75">
      <c r="M558" s="96"/>
    </row>
    <row r="559" s="93" customFormat="1" ht="12.75">
      <c r="M559" s="96"/>
    </row>
    <row r="560" s="93" customFormat="1" ht="12.75">
      <c r="M560" s="96"/>
    </row>
    <row r="561" s="93" customFormat="1" ht="12.75">
      <c r="M561" s="96"/>
    </row>
    <row r="562" s="93" customFormat="1" ht="12.75">
      <c r="M562" s="96"/>
    </row>
    <row r="563" s="93" customFormat="1" ht="12.75">
      <c r="M563" s="96"/>
    </row>
    <row r="564" s="93" customFormat="1" ht="12.75">
      <c r="M564" s="96"/>
    </row>
    <row r="565" s="93" customFormat="1" ht="12.75">
      <c r="M565" s="96"/>
    </row>
    <row r="566" s="93" customFormat="1" ht="12.75">
      <c r="M566" s="96"/>
    </row>
    <row r="567" s="93" customFormat="1" ht="12.75">
      <c r="M567" s="96"/>
    </row>
    <row r="568" s="93" customFormat="1" ht="12.75">
      <c r="M568" s="96"/>
    </row>
    <row r="569" s="93" customFormat="1" ht="12.75">
      <c r="M569" s="96"/>
    </row>
    <row r="570" s="93" customFormat="1" ht="12.75">
      <c r="M570" s="96"/>
    </row>
    <row r="571" s="93" customFormat="1" ht="12.75">
      <c r="M571" s="96"/>
    </row>
    <row r="572" s="93" customFormat="1" ht="12.75">
      <c r="M572" s="96"/>
    </row>
    <row r="573" s="93" customFormat="1" ht="12.75">
      <c r="M573" s="96"/>
    </row>
    <row r="574" s="93" customFormat="1" ht="12.75">
      <c r="M574" s="96"/>
    </row>
    <row r="575" s="93" customFormat="1" ht="12.75">
      <c r="M575" s="96"/>
    </row>
    <row r="576" s="93" customFormat="1" ht="12.75">
      <c r="M576" s="96"/>
    </row>
    <row r="577" s="93" customFormat="1" ht="12.75">
      <c r="M577" s="96"/>
    </row>
    <row r="578" s="93" customFormat="1" ht="12.75">
      <c r="M578" s="96"/>
    </row>
    <row r="579" s="93" customFormat="1" ht="12.75">
      <c r="M579" s="96"/>
    </row>
    <row r="580" s="93" customFormat="1" ht="12.75">
      <c r="M580" s="96"/>
    </row>
    <row r="581" s="93" customFormat="1" ht="12.75">
      <c r="M581" s="96"/>
    </row>
    <row r="582" s="93" customFormat="1" ht="12.75">
      <c r="M582" s="96"/>
    </row>
    <row r="583" s="93" customFormat="1" ht="12.75">
      <c r="M583" s="96"/>
    </row>
    <row r="584" s="93" customFormat="1" ht="12.75">
      <c r="M584" s="96"/>
    </row>
    <row r="585" s="93" customFormat="1" ht="12.75">
      <c r="M585" s="96"/>
    </row>
    <row r="586" s="93" customFormat="1" ht="12.75">
      <c r="M586" s="96"/>
    </row>
    <row r="587" s="93" customFormat="1" ht="12.75">
      <c r="M587" s="96"/>
    </row>
    <row r="588" s="93" customFormat="1" ht="12.75">
      <c r="M588" s="96"/>
    </row>
    <row r="589" s="93" customFormat="1" ht="12.75">
      <c r="M589" s="96"/>
    </row>
    <row r="590" s="93" customFormat="1" ht="12.75">
      <c r="M590" s="96"/>
    </row>
    <row r="591" s="93" customFormat="1" ht="12.75">
      <c r="M591" s="96"/>
    </row>
    <row r="592" s="93" customFormat="1" ht="12.75">
      <c r="M592" s="96"/>
    </row>
    <row r="593" s="93" customFormat="1" ht="12.75">
      <c r="M593" s="96"/>
    </row>
    <row r="594" s="93" customFormat="1" ht="12.75">
      <c r="M594" s="96"/>
    </row>
    <row r="595" s="93" customFormat="1" ht="12.75">
      <c r="M595" s="96"/>
    </row>
    <row r="596" s="93" customFormat="1" ht="12.75">
      <c r="M596" s="96"/>
    </row>
    <row r="597" s="93" customFormat="1" ht="12.75">
      <c r="M597" s="96"/>
    </row>
    <row r="598" s="93" customFormat="1" ht="12.75">
      <c r="M598" s="96"/>
    </row>
    <row r="599" s="93" customFormat="1" ht="12.75">
      <c r="M599" s="96"/>
    </row>
    <row r="600" s="93" customFormat="1" ht="12.75">
      <c r="M600" s="96"/>
    </row>
    <row r="601" s="93" customFormat="1" ht="12.75">
      <c r="M601" s="96"/>
    </row>
    <row r="602" s="93" customFormat="1" ht="12.75">
      <c r="M602" s="96"/>
    </row>
    <row r="603" s="93" customFormat="1" ht="12.75">
      <c r="M603" s="96"/>
    </row>
    <row r="604" s="93" customFormat="1" ht="12.75">
      <c r="M604" s="96"/>
    </row>
    <row r="605" s="93" customFormat="1" ht="12.75">
      <c r="M605" s="96"/>
    </row>
    <row r="606" s="93" customFormat="1" ht="12.75">
      <c r="M606" s="96"/>
    </row>
    <row r="607" s="93" customFormat="1" ht="12.75">
      <c r="M607" s="96"/>
    </row>
    <row r="608" s="93" customFormat="1" ht="12.75">
      <c r="M608" s="96"/>
    </row>
    <row r="609" s="93" customFormat="1" ht="12.75">
      <c r="M609" s="96"/>
    </row>
    <row r="610" s="93" customFormat="1" ht="12.75">
      <c r="M610" s="96"/>
    </row>
    <row r="611" s="93" customFormat="1" ht="12.75">
      <c r="M611" s="96"/>
    </row>
    <row r="612" s="93" customFormat="1" ht="12.75">
      <c r="M612" s="96"/>
    </row>
    <row r="613" s="93" customFormat="1" ht="12.75">
      <c r="M613" s="96"/>
    </row>
    <row r="614" s="93" customFormat="1" ht="12.75">
      <c r="M614" s="96"/>
    </row>
    <row r="615" s="93" customFormat="1" ht="12.75">
      <c r="M615" s="96"/>
    </row>
    <row r="616" s="93" customFormat="1" ht="12.75">
      <c r="M616" s="96"/>
    </row>
    <row r="617" s="93" customFormat="1" ht="12.75">
      <c r="M617" s="96"/>
    </row>
    <row r="618" s="93" customFormat="1" ht="12.75">
      <c r="M618" s="96"/>
    </row>
    <row r="619" s="93" customFormat="1" ht="12.75">
      <c r="M619" s="96"/>
    </row>
    <row r="620" s="93" customFormat="1" ht="12.75">
      <c r="M620" s="96"/>
    </row>
    <row r="621" s="93" customFormat="1" ht="12.75">
      <c r="M621" s="96"/>
    </row>
    <row r="622" s="93" customFormat="1" ht="12.75">
      <c r="M622" s="96"/>
    </row>
    <row r="623" s="93" customFormat="1" ht="12.75">
      <c r="M623" s="96"/>
    </row>
    <row r="624" s="93" customFormat="1" ht="12.75">
      <c r="M624" s="96"/>
    </row>
    <row r="625" s="93" customFormat="1" ht="12.75">
      <c r="M625" s="96"/>
    </row>
    <row r="626" s="93" customFormat="1" ht="12.75">
      <c r="M626" s="96"/>
    </row>
    <row r="627" s="93" customFormat="1" ht="12.75">
      <c r="M627" s="96"/>
    </row>
    <row r="628" s="93" customFormat="1" ht="12.75">
      <c r="M628" s="96"/>
    </row>
    <row r="629" s="93" customFormat="1" ht="12.75">
      <c r="M629" s="96"/>
    </row>
    <row r="630" s="93" customFormat="1" ht="12.75">
      <c r="M630" s="96"/>
    </row>
    <row r="631" s="93" customFormat="1" ht="12.75">
      <c r="M631" s="96"/>
    </row>
    <row r="632" s="93" customFormat="1" ht="12.75">
      <c r="M632" s="96"/>
    </row>
    <row r="633" s="93" customFormat="1" ht="12.75">
      <c r="M633" s="96"/>
    </row>
    <row r="634" s="93" customFormat="1" ht="12.75">
      <c r="M634" s="96"/>
    </row>
    <row r="635" s="93" customFormat="1" ht="12.75">
      <c r="M635" s="96"/>
    </row>
    <row r="636" s="93" customFormat="1" ht="12.75">
      <c r="M636" s="96"/>
    </row>
    <row r="637" s="93" customFormat="1" ht="12.75">
      <c r="M637" s="96"/>
    </row>
    <row r="638" s="93" customFormat="1" ht="12.75">
      <c r="M638" s="96"/>
    </row>
    <row r="639" s="93" customFormat="1" ht="12.75">
      <c r="M639" s="96"/>
    </row>
    <row r="640" s="93" customFormat="1" ht="12.75">
      <c r="M640" s="96"/>
    </row>
    <row r="641" s="93" customFormat="1" ht="12.75">
      <c r="M641" s="96"/>
    </row>
    <row r="642" s="93" customFormat="1" ht="12.75">
      <c r="M642" s="96"/>
    </row>
    <row r="643" s="93" customFormat="1" ht="12.75">
      <c r="M643" s="96"/>
    </row>
    <row r="644" s="93" customFormat="1" ht="12.75">
      <c r="M644" s="96"/>
    </row>
    <row r="645" s="93" customFormat="1" ht="12.75">
      <c r="M645" s="96"/>
    </row>
    <row r="646" s="93" customFormat="1" ht="12.75">
      <c r="M646" s="96"/>
    </row>
    <row r="647" s="93" customFormat="1" ht="12.75">
      <c r="M647" s="96"/>
    </row>
    <row r="648" s="93" customFormat="1" ht="12.75">
      <c r="M648" s="96"/>
    </row>
    <row r="649" s="93" customFormat="1" ht="12.75">
      <c r="M649" s="96"/>
    </row>
    <row r="650" s="93" customFormat="1" ht="12.75">
      <c r="M650" s="96"/>
    </row>
    <row r="651" s="93" customFormat="1" ht="12.75">
      <c r="M651" s="96"/>
    </row>
    <row r="652" s="93" customFormat="1" ht="12.75">
      <c r="M652" s="96"/>
    </row>
    <row r="653" s="93" customFormat="1" ht="12.75">
      <c r="M653" s="96"/>
    </row>
    <row r="654" s="93" customFormat="1" ht="12.75">
      <c r="M654" s="96"/>
    </row>
    <row r="655" s="93" customFormat="1" ht="12.75">
      <c r="M655" s="96"/>
    </row>
    <row r="656" s="93" customFormat="1" ht="12.75">
      <c r="M656" s="96"/>
    </row>
    <row r="657" s="93" customFormat="1" ht="12.75">
      <c r="M657" s="96"/>
    </row>
    <row r="658" s="93" customFormat="1" ht="12.75">
      <c r="M658" s="96"/>
    </row>
    <row r="659" s="93" customFormat="1" ht="12.75">
      <c r="M659" s="96"/>
    </row>
    <row r="660" s="93" customFormat="1" ht="12.75">
      <c r="M660" s="96"/>
    </row>
    <row r="661" s="93" customFormat="1" ht="12.75">
      <c r="M661" s="96"/>
    </row>
    <row r="662" s="93" customFormat="1" ht="12.75">
      <c r="M662" s="96"/>
    </row>
    <row r="663" s="93" customFormat="1" ht="12.75">
      <c r="M663" s="96"/>
    </row>
    <row r="664" s="93" customFormat="1" ht="12.75">
      <c r="M664" s="96"/>
    </row>
    <row r="665" s="93" customFormat="1" ht="12.75">
      <c r="M665" s="96"/>
    </row>
    <row r="666" s="93" customFormat="1" ht="12.75">
      <c r="M666" s="96"/>
    </row>
    <row r="667" s="93" customFormat="1" ht="12.75">
      <c r="M667" s="96"/>
    </row>
    <row r="668" s="93" customFormat="1" ht="12.75">
      <c r="M668" s="96"/>
    </row>
    <row r="669" s="93" customFormat="1" ht="12.75">
      <c r="M669" s="96"/>
    </row>
    <row r="670" s="93" customFormat="1" ht="12.75">
      <c r="M670" s="96"/>
    </row>
    <row r="671" s="93" customFormat="1" ht="12.75">
      <c r="M671" s="96"/>
    </row>
    <row r="672" s="93" customFormat="1" ht="12.75">
      <c r="M672" s="96"/>
    </row>
    <row r="673" s="93" customFormat="1" ht="12.75">
      <c r="M673" s="96"/>
    </row>
    <row r="674" s="93" customFormat="1" ht="12.75">
      <c r="M674" s="96"/>
    </row>
    <row r="675" s="93" customFormat="1" ht="12.75">
      <c r="M675" s="96"/>
    </row>
    <row r="676" s="93" customFormat="1" ht="12.75">
      <c r="M676" s="96"/>
    </row>
  </sheetData>
  <mergeCells count="7">
    <mergeCell ref="A41:O41"/>
    <mergeCell ref="E12:I12"/>
    <mergeCell ref="A9:M9"/>
    <mergeCell ref="A1:M1"/>
    <mergeCell ref="A2:M2"/>
    <mergeCell ref="A3:M3"/>
    <mergeCell ref="A6:M6"/>
  </mergeCells>
  <printOptions horizontalCentered="1"/>
  <pageMargins left="1.3385826771653544" right="0.95" top="0.7480314960629921" bottom="0.2362204724409449" header="0.5118110236220472" footer="0.11811023622047245"/>
  <pageSetup horizontalDpi="600" verticalDpi="600" orientation="landscape" paperSize="9" scale="85"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tabColor indexed="45"/>
  </sheetPr>
  <dimension ref="A1:I51"/>
  <sheetViews>
    <sheetView workbookViewId="0" topLeftCell="A1">
      <selection activeCell="C31" sqref="C31"/>
    </sheetView>
  </sheetViews>
  <sheetFormatPr defaultColWidth="9.140625" defaultRowHeight="12.75"/>
  <cols>
    <col min="1" max="1" width="3.28125" style="11" customWidth="1"/>
    <col min="2" max="2" width="3.7109375" style="11" customWidth="1"/>
    <col min="3" max="3" width="39.00390625" style="11" customWidth="1"/>
    <col min="4" max="4" width="5.7109375" style="11" customWidth="1"/>
    <col min="5" max="5" width="11.7109375" style="21" customWidth="1"/>
    <col min="6" max="6" width="6.8515625" style="11" customWidth="1"/>
    <col min="7" max="7" width="13.28125" style="11" bestFit="1" customWidth="1"/>
    <col min="8" max="16384" width="9.140625" style="11" customWidth="1"/>
  </cols>
  <sheetData>
    <row r="1" spans="1:7" ht="15.75">
      <c r="A1" s="202" t="s">
        <v>197</v>
      </c>
      <c r="B1" s="202"/>
      <c r="C1" s="202"/>
      <c r="D1" s="202"/>
      <c r="E1" s="202"/>
      <c r="F1" s="202"/>
      <c r="G1" s="202"/>
    </row>
    <row r="2" spans="1:7" ht="14.25">
      <c r="A2" s="200" t="s">
        <v>1</v>
      </c>
      <c r="B2" s="200"/>
      <c r="C2" s="200"/>
      <c r="D2" s="200"/>
      <c r="E2" s="200"/>
      <c r="F2" s="200"/>
      <c r="G2" s="200"/>
    </row>
    <row r="3" spans="1:7" ht="14.25">
      <c r="A3" s="200" t="s">
        <v>2</v>
      </c>
      <c r="B3" s="200"/>
      <c r="C3" s="200"/>
      <c r="D3" s="200"/>
      <c r="E3" s="200"/>
      <c r="F3" s="200"/>
      <c r="G3" s="200"/>
    </row>
    <row r="4" spans="1:7" ht="12.75" customHeight="1" thickBot="1">
      <c r="A4" s="12"/>
      <c r="B4" s="12"/>
      <c r="C4" s="12"/>
      <c r="D4" s="12"/>
      <c r="E4" s="12"/>
      <c r="F4" s="12"/>
      <c r="G4" s="12"/>
    </row>
    <row r="5" spans="1:7" ht="6.75" customHeight="1">
      <c r="A5" s="13"/>
      <c r="B5" s="13"/>
      <c r="C5" s="13"/>
      <c r="D5" s="13"/>
      <c r="E5" s="13"/>
      <c r="F5" s="13"/>
      <c r="G5" s="14"/>
    </row>
    <row r="6" spans="1:7" ht="12.75" customHeight="1">
      <c r="A6" s="203" t="str">
        <f>+'Balance Sheet'!A6</f>
        <v>INTERIM REPORT FOR 3RD QUARTER  ENDED 30 SEPTEMBER 2007</v>
      </c>
      <c r="B6" s="210"/>
      <c r="C6" s="210"/>
      <c r="D6" s="210"/>
      <c r="E6" s="210"/>
      <c r="F6" s="210"/>
      <c r="G6" s="210"/>
    </row>
    <row r="7" spans="1:7" ht="6" customHeight="1" thickBot="1">
      <c r="A7" s="12"/>
      <c r="B7" s="12"/>
      <c r="C7" s="12"/>
      <c r="D7" s="12"/>
      <c r="E7" s="12"/>
      <c r="F7" s="12"/>
      <c r="G7" s="12"/>
    </row>
    <row r="8" spans="1:7" ht="15">
      <c r="A8" s="14"/>
      <c r="B8" s="14"/>
      <c r="C8" s="14"/>
      <c r="D8" s="14"/>
      <c r="E8" s="13"/>
      <c r="F8" s="14"/>
      <c r="G8" s="14"/>
    </row>
    <row r="9" spans="1:7" ht="14.25">
      <c r="A9" s="200" t="s">
        <v>198</v>
      </c>
      <c r="B9" s="210"/>
      <c r="C9" s="210"/>
      <c r="D9" s="210"/>
      <c r="E9" s="210"/>
      <c r="F9" s="210"/>
      <c r="G9" s="210"/>
    </row>
    <row r="10" ht="12.75">
      <c r="A10" s="106"/>
    </row>
    <row r="11" spans="5:7" ht="12.75">
      <c r="E11" s="15" t="s">
        <v>199</v>
      </c>
      <c r="F11" s="107"/>
      <c r="G11" s="15" t="s">
        <v>200</v>
      </c>
    </row>
    <row r="12" spans="5:7" s="108" customFormat="1" ht="12.75">
      <c r="E12" s="109" t="s">
        <v>127</v>
      </c>
      <c r="F12" s="110"/>
      <c r="G12" s="109" t="s">
        <v>201</v>
      </c>
    </row>
    <row r="13" spans="5:7" s="108" customFormat="1" ht="12.75">
      <c r="E13" s="109"/>
      <c r="F13" s="110"/>
      <c r="G13" s="111"/>
    </row>
    <row r="14" spans="5:7" s="108" customFormat="1" ht="12.75">
      <c r="E14" s="108" t="s">
        <v>23</v>
      </c>
      <c r="G14" s="108" t="s">
        <v>23</v>
      </c>
    </row>
    <row r="15" s="21" customFormat="1" ht="12.75">
      <c r="A15" s="58" t="s">
        <v>202</v>
      </c>
    </row>
    <row r="16" spans="2:7" s="21" customFormat="1" ht="12.75">
      <c r="B16" s="21" t="s">
        <v>203</v>
      </c>
      <c r="E16" s="24">
        <f>+'Income '!F35</f>
        <v>-2327</v>
      </c>
      <c r="G16" s="24">
        <v>-250</v>
      </c>
    </row>
    <row r="17" s="21" customFormat="1" ht="12.75"/>
    <row r="18" s="21" customFormat="1" ht="12.75">
      <c r="B18" s="21" t="s">
        <v>204</v>
      </c>
    </row>
    <row r="19" spans="3:7" s="21" customFormat="1" ht="12.75">
      <c r="C19" s="21" t="s">
        <v>205</v>
      </c>
      <c r="E19" s="24">
        <v>274</v>
      </c>
      <c r="G19" s="24">
        <v>927</v>
      </c>
    </row>
    <row r="20" spans="3:7" s="21" customFormat="1" ht="12.75">
      <c r="C20" s="21" t="s">
        <v>206</v>
      </c>
      <c r="E20" s="39">
        <v>330</v>
      </c>
      <c r="G20" s="24">
        <v>46</v>
      </c>
    </row>
    <row r="21" spans="3:7" s="21" customFormat="1" ht="12.75">
      <c r="C21" s="21" t="s">
        <v>207</v>
      </c>
      <c r="E21" s="51"/>
      <c r="G21" s="112">
        <v>-869</v>
      </c>
    </row>
    <row r="22" spans="2:7" s="21" customFormat="1" ht="12.75">
      <c r="B22" s="21" t="s">
        <v>234</v>
      </c>
      <c r="E22" s="24">
        <f>SUM(E16:E21)</f>
        <v>-1723</v>
      </c>
      <c r="F22" s="24"/>
      <c r="G22" s="24">
        <f>SUM(G16:G21)</f>
        <v>-146</v>
      </c>
    </row>
    <row r="23" s="21" customFormat="1" ht="12.75"/>
    <row r="24" s="21" customFormat="1" ht="12.75">
      <c r="B24" s="21" t="s">
        <v>208</v>
      </c>
    </row>
    <row r="25" spans="3:7" s="21" customFormat="1" ht="12.75">
      <c r="C25" s="21" t="s">
        <v>209</v>
      </c>
      <c r="E25" s="24">
        <f>+'Balance Sheet'!G23-'Balance Sheet'!E23+'Balance Sheet'!G24-'Balance Sheet'!E24+'Balance Sheet'!G25-'Balance Sheet'!E25+'Balance Sheet'!G26-'Balance Sheet'!E26+'Balance Sheet'!G34</f>
        <v>-63</v>
      </c>
      <c r="G25" s="24">
        <v>258</v>
      </c>
    </row>
    <row r="26" spans="3:7" s="21" customFormat="1" ht="12.75">
      <c r="C26" s="21" t="s">
        <v>210</v>
      </c>
      <c r="E26" s="24">
        <f>+'Balance Sheet'!E31-'Balance Sheet'!G31+'Balance Sheet'!E32-'Balance Sheet'!G32+'Balance Sheet'!E33-'Balance Sheet'!G33</f>
        <v>2472</v>
      </c>
      <c r="G26" s="24">
        <v>-834</v>
      </c>
    </row>
    <row r="27" spans="5:7" s="21" customFormat="1" ht="12.75">
      <c r="E27" s="112"/>
      <c r="G27" s="112"/>
    </row>
    <row r="28" spans="2:7" s="21" customFormat="1" ht="12.75">
      <c r="B28" s="58" t="s">
        <v>211</v>
      </c>
      <c r="E28" s="24">
        <f>SUM(E22:E27)</f>
        <v>686</v>
      </c>
      <c r="F28" s="24"/>
      <c r="G28" s="24">
        <v>-723</v>
      </c>
    </row>
    <row r="29" s="21" customFormat="1" ht="12.75"/>
    <row r="30" spans="2:7" s="21" customFormat="1" ht="12.75">
      <c r="B30" s="21" t="s">
        <v>212</v>
      </c>
      <c r="E30" s="39">
        <f>-+E20</f>
        <v>-330</v>
      </c>
      <c r="G30" s="24">
        <v>-46</v>
      </c>
    </row>
    <row r="31" spans="2:7" s="21" customFormat="1" ht="12.75">
      <c r="B31" s="113" t="s">
        <v>213</v>
      </c>
      <c r="E31" s="24">
        <v>-6</v>
      </c>
      <c r="G31" s="24">
        <v>1</v>
      </c>
    </row>
    <row r="32" s="21" customFormat="1" ht="12.75"/>
    <row r="33" spans="2:7" s="21" customFormat="1" ht="12.75">
      <c r="B33" s="58" t="s">
        <v>214</v>
      </c>
      <c r="E33" s="45">
        <f>SUM(E28:E32)</f>
        <v>350</v>
      </c>
      <c r="F33" s="45"/>
      <c r="G33" s="45">
        <f>SUM(G28:G32)</f>
        <v>-768</v>
      </c>
    </row>
    <row r="34" s="21" customFormat="1" ht="12.75"/>
    <row r="35" spans="2:7" s="21" customFormat="1" ht="12.75">
      <c r="B35" s="58" t="s">
        <v>235</v>
      </c>
      <c r="E35" s="24">
        <v>-905</v>
      </c>
      <c r="G35" s="24">
        <v>-1621</v>
      </c>
    </row>
    <row r="36" s="21" customFormat="1" ht="12.75"/>
    <row r="37" spans="1:7" s="21" customFormat="1" ht="12.75">
      <c r="A37" s="58"/>
      <c r="B37" s="58" t="s">
        <v>215</v>
      </c>
      <c r="C37" s="58"/>
      <c r="D37" s="58"/>
      <c r="E37" s="112">
        <f>+Notes!D159-8277</f>
        <v>-1385</v>
      </c>
      <c r="G37" s="112">
        <v>2794</v>
      </c>
    </row>
    <row r="38" s="21" customFormat="1" ht="12.75"/>
    <row r="39" spans="1:8" s="21" customFormat="1" ht="12.75">
      <c r="A39" s="58" t="s">
        <v>236</v>
      </c>
      <c r="B39" s="58"/>
      <c r="E39" s="24">
        <f>+E33+E35+E37</f>
        <v>-1940</v>
      </c>
      <c r="F39" s="24"/>
      <c r="G39" s="24">
        <f>+G33+G35+G37+1</f>
        <v>406</v>
      </c>
      <c r="H39" s="24"/>
    </row>
    <row r="40" spans="1:9" s="21" customFormat="1" ht="12.75">
      <c r="A40" s="58"/>
      <c r="B40" s="58"/>
      <c r="I40" s="114"/>
    </row>
    <row r="41" spans="1:7" s="21" customFormat="1" ht="12.75">
      <c r="A41" s="58" t="s">
        <v>216</v>
      </c>
      <c r="B41" s="58"/>
      <c r="E41" s="24">
        <f>ROUND(+'[1]CF'!B61/1000,0)</f>
        <v>1816</v>
      </c>
      <c r="G41" s="24">
        <v>-338</v>
      </c>
    </row>
    <row r="42" spans="1:7" s="21" customFormat="1" ht="13.5" thickBot="1">
      <c r="A42" s="58" t="s">
        <v>217</v>
      </c>
      <c r="B42" s="58"/>
      <c r="E42" s="118">
        <f>SUM(E39:E41)</f>
        <v>-124</v>
      </c>
      <c r="F42" s="24"/>
      <c r="G42" s="118">
        <f>SUM(G39:G41)</f>
        <v>68</v>
      </c>
    </row>
    <row r="43" spans="1:7" s="21" customFormat="1" ht="13.5" thickTop="1">
      <c r="A43" s="58"/>
      <c r="B43" s="58"/>
      <c r="E43" s="24"/>
      <c r="G43" s="24"/>
    </row>
    <row r="44" spans="1:7" s="21" customFormat="1" ht="12.75">
      <c r="A44" s="58"/>
      <c r="B44" s="58"/>
      <c r="E44" s="24"/>
      <c r="G44" s="24"/>
    </row>
    <row r="45" s="21" customFormat="1" ht="12.75">
      <c r="E45" s="48"/>
    </row>
    <row r="46" s="21" customFormat="1" ht="12.75">
      <c r="E46" s="114"/>
    </row>
    <row r="47" spans="5:6" s="21" customFormat="1" ht="12.75">
      <c r="E47" s="114"/>
      <c r="F47" s="114"/>
    </row>
    <row r="48" s="21" customFormat="1" ht="12.75">
      <c r="A48" s="21" t="s">
        <v>218</v>
      </c>
    </row>
    <row r="49" s="21" customFormat="1" ht="12.75">
      <c r="A49" s="21" t="s">
        <v>219</v>
      </c>
    </row>
    <row r="50" s="21" customFormat="1" ht="12.75"/>
    <row r="51" s="21" customFormat="1" ht="12.75">
      <c r="E51" s="95"/>
    </row>
    <row r="52" s="21" customFormat="1" ht="12.75"/>
    <row r="53" s="21" customFormat="1" ht="12.75"/>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12.75"/>
    <row r="67" s="21" customFormat="1" ht="12.75"/>
    <row r="68" s="21" customFormat="1" ht="12.75"/>
    <row r="69" s="21" customFormat="1" ht="12.75"/>
    <row r="70" s="21" customFormat="1" ht="12.75"/>
    <row r="71" s="21" customFormat="1" ht="12.75"/>
    <row r="72" s="21" customFormat="1" ht="12.75"/>
    <row r="73" s="21" customFormat="1" ht="12.75"/>
    <row r="74" s="21" customFormat="1" ht="12.75"/>
    <row r="75" s="21" customFormat="1" ht="12.75"/>
    <row r="76" s="21" customFormat="1" ht="12.75"/>
    <row r="77" s="21" customFormat="1" ht="12.75"/>
    <row r="78" s="21" customFormat="1" ht="12.75"/>
    <row r="79" s="21" customFormat="1" ht="12.75"/>
    <row r="80" s="21" customFormat="1" ht="12.75"/>
    <row r="81" s="21" customFormat="1" ht="12.75"/>
    <row r="82" s="21" customFormat="1" ht="12.75"/>
    <row r="83" s="21" customFormat="1" ht="12.75"/>
    <row r="84" s="21" customFormat="1" ht="12.75"/>
    <row r="85" s="21" customFormat="1" ht="12.75"/>
    <row r="86" s="21" customFormat="1" ht="12.75"/>
    <row r="87" s="21" customFormat="1" ht="12.75"/>
    <row r="88" s="21" customFormat="1" ht="12.75"/>
    <row r="89" s="21" customFormat="1" ht="12.75"/>
    <row r="90" s="21" customFormat="1" ht="12.75"/>
    <row r="91" s="21" customFormat="1" ht="12.75"/>
    <row r="92" s="21" customFormat="1" ht="12.75"/>
    <row r="93" s="21" customFormat="1" ht="12.75"/>
    <row r="94" s="21" customFormat="1" ht="12.75"/>
    <row r="95" s="21" customFormat="1" ht="12.75"/>
    <row r="96" s="21" customFormat="1" ht="12.75"/>
    <row r="97" s="21" customFormat="1" ht="12.75"/>
    <row r="98" s="21" customFormat="1" ht="12.75"/>
    <row r="99" s="21" customFormat="1" ht="12.75"/>
    <row r="100" s="21" customFormat="1" ht="12.75"/>
    <row r="101" s="21" customFormat="1" ht="12.75"/>
    <row r="102" s="21" customFormat="1" ht="12.75"/>
    <row r="103" s="21" customFormat="1" ht="12.75"/>
    <row r="104" s="21" customFormat="1" ht="12.75"/>
    <row r="105" s="21" customFormat="1" ht="12.75"/>
    <row r="106" s="21" customFormat="1" ht="12.75"/>
    <row r="107" s="21" customFormat="1" ht="12.75"/>
    <row r="108" s="21" customFormat="1" ht="12.75"/>
    <row r="109" s="21" customFormat="1" ht="12.75"/>
    <row r="110" s="21" customFormat="1" ht="12.75"/>
    <row r="111" s="21" customFormat="1" ht="12.75"/>
    <row r="112" s="21" customFormat="1" ht="12.75"/>
    <row r="113" s="21" customFormat="1" ht="12.75"/>
    <row r="114" s="21" customFormat="1" ht="12.75"/>
    <row r="115" s="21" customFormat="1" ht="12.75"/>
    <row r="116" s="21" customFormat="1" ht="12.75"/>
    <row r="117" s="21" customFormat="1" ht="12.75"/>
    <row r="118" s="21" customFormat="1" ht="12.75"/>
    <row r="119" s="21" customFormat="1" ht="12.75"/>
    <row r="120" s="21" customFormat="1" ht="12.75"/>
    <row r="121" s="21" customFormat="1" ht="12.75"/>
    <row r="122" s="21" customFormat="1" ht="12.75"/>
    <row r="123" s="21" customFormat="1" ht="12.75"/>
    <row r="124" s="21" customFormat="1" ht="12.75"/>
    <row r="125" s="21" customFormat="1" ht="12.75"/>
    <row r="126" s="21" customFormat="1" ht="12.75"/>
    <row r="127" s="21" customFormat="1" ht="12.75"/>
    <row r="128" s="21" customFormat="1" ht="12.75"/>
    <row r="129" s="21" customFormat="1" ht="12.75"/>
    <row r="130" s="21" customFormat="1" ht="12.75"/>
    <row r="131" s="21" customFormat="1" ht="12.75"/>
    <row r="132" s="21" customFormat="1" ht="12.75"/>
    <row r="133" s="21" customFormat="1" ht="12.75"/>
    <row r="134" s="21" customFormat="1" ht="12.75"/>
    <row r="135" s="21" customFormat="1" ht="12.75"/>
    <row r="136" s="21" customFormat="1" ht="12.75"/>
    <row r="137" s="21" customFormat="1" ht="12.75"/>
    <row r="138" s="21" customFormat="1" ht="12.75"/>
    <row r="139" s="21" customFormat="1" ht="12.75"/>
    <row r="140" s="21" customFormat="1" ht="12.75"/>
    <row r="141" s="21" customFormat="1" ht="12.75"/>
    <row r="142" s="21" customFormat="1" ht="12.75"/>
    <row r="143" s="21" customFormat="1" ht="12.75"/>
    <row r="144" s="21" customFormat="1" ht="12.75"/>
    <row r="145" s="21" customFormat="1" ht="12.75"/>
    <row r="146" s="21" customFormat="1" ht="12.75"/>
    <row r="147" s="21" customFormat="1" ht="12.75"/>
    <row r="148" s="21" customFormat="1" ht="12.75"/>
    <row r="149" s="21" customFormat="1" ht="12.75"/>
    <row r="150" s="21" customFormat="1" ht="12.75"/>
    <row r="151" s="21" customFormat="1" ht="12.75"/>
    <row r="152" s="21" customFormat="1" ht="12.75"/>
    <row r="153" s="21" customFormat="1" ht="12.75"/>
    <row r="154" s="21" customFormat="1" ht="12.75"/>
    <row r="155" s="21" customFormat="1" ht="12.75"/>
    <row r="156" s="21" customFormat="1" ht="12.75"/>
    <row r="157" s="21" customFormat="1" ht="12.75"/>
    <row r="158" s="21" customFormat="1" ht="12.75"/>
    <row r="159" s="21" customFormat="1" ht="12.75"/>
    <row r="160" s="21" customFormat="1" ht="12.75"/>
    <row r="161" s="21" customFormat="1" ht="12.75"/>
    <row r="162" s="21" customFormat="1" ht="12.75"/>
    <row r="163" s="21" customFormat="1" ht="12.75"/>
    <row r="164" s="21" customFormat="1" ht="12.75"/>
    <row r="165" s="21" customFormat="1" ht="12.75"/>
    <row r="166" s="21" customFormat="1" ht="12.75"/>
    <row r="167" s="21" customFormat="1" ht="12.75"/>
    <row r="168" s="21" customFormat="1" ht="12.75"/>
    <row r="169" s="21" customFormat="1" ht="12.75"/>
    <row r="170" s="21" customFormat="1" ht="12.75"/>
    <row r="171" s="21" customFormat="1" ht="12.75"/>
    <row r="172" s="21" customFormat="1" ht="12.75"/>
    <row r="173" s="21" customFormat="1" ht="12.75"/>
    <row r="174" s="21" customFormat="1" ht="12.75"/>
    <row r="175" s="21" customFormat="1" ht="12.75"/>
    <row r="176" s="21" customFormat="1" ht="12.75"/>
    <row r="177" s="21" customFormat="1" ht="12.75"/>
    <row r="178" s="21" customFormat="1" ht="12.75"/>
    <row r="179" s="21" customFormat="1" ht="12.75"/>
    <row r="180" s="21" customFormat="1" ht="12.75"/>
    <row r="181" s="21" customFormat="1" ht="12.75"/>
    <row r="182" s="21" customFormat="1" ht="12.75"/>
    <row r="183" s="21" customFormat="1" ht="12.75"/>
    <row r="184" s="21" customFormat="1" ht="12.75"/>
    <row r="185" s="21" customFormat="1" ht="12.75"/>
    <row r="186" s="21" customFormat="1" ht="12.75"/>
    <row r="187" s="21" customFormat="1" ht="12.75"/>
    <row r="188" s="21" customFormat="1" ht="12.75"/>
    <row r="189" s="21" customFormat="1" ht="12.75"/>
    <row r="190" s="21" customFormat="1" ht="12.75"/>
    <row r="191" s="21" customFormat="1" ht="12.75"/>
    <row r="192" s="21" customFormat="1" ht="12.75"/>
    <row r="193" s="21" customFormat="1" ht="12.75"/>
    <row r="194" s="21" customFormat="1" ht="12.75"/>
    <row r="195" s="21" customFormat="1" ht="12.75"/>
    <row r="196" s="21" customFormat="1" ht="12.75"/>
    <row r="197" s="21" customFormat="1" ht="12.75"/>
    <row r="198" s="21" customFormat="1" ht="12.75"/>
    <row r="199" s="21" customFormat="1" ht="12.75"/>
    <row r="200" s="21" customFormat="1" ht="12.75"/>
    <row r="201" s="21" customFormat="1" ht="12.75"/>
    <row r="202" s="21" customFormat="1" ht="12.75"/>
    <row r="203" s="21" customFormat="1" ht="12.75"/>
    <row r="204" s="21" customFormat="1" ht="12.75"/>
    <row r="205" s="21" customFormat="1" ht="12.75"/>
    <row r="206" s="21" customFormat="1" ht="12.75"/>
    <row r="207" s="21" customFormat="1" ht="12.75"/>
    <row r="208" s="21" customFormat="1" ht="12.75"/>
    <row r="209" s="21" customFormat="1" ht="12.75"/>
    <row r="210" s="21" customFormat="1" ht="12.75"/>
    <row r="211" s="21" customFormat="1" ht="12.75"/>
    <row r="212" s="21" customFormat="1" ht="12.75"/>
    <row r="213" s="21" customFormat="1" ht="12.75"/>
    <row r="214" s="21" customFormat="1" ht="12.75"/>
    <row r="215" s="21" customFormat="1" ht="12.75"/>
    <row r="216" s="21" customFormat="1" ht="12.75"/>
    <row r="217" s="21" customFormat="1" ht="12.75"/>
    <row r="218" s="21" customFormat="1" ht="12.75"/>
    <row r="219" s="21" customFormat="1" ht="12.75"/>
    <row r="220" s="21" customFormat="1" ht="12.75"/>
    <row r="221" s="21" customFormat="1" ht="12.75"/>
    <row r="222" s="21" customFormat="1" ht="12.75"/>
    <row r="223" s="21" customFormat="1" ht="12.75"/>
    <row r="224" s="21" customFormat="1" ht="12.75"/>
    <row r="225" s="21" customFormat="1" ht="12.75"/>
    <row r="226" s="21" customFormat="1" ht="12.75"/>
    <row r="227" s="21" customFormat="1" ht="12.75"/>
    <row r="228" s="21" customFormat="1" ht="12.75"/>
    <row r="229" s="21" customFormat="1" ht="12.75"/>
    <row r="230" s="21" customFormat="1" ht="12.75"/>
    <row r="231" s="21" customFormat="1" ht="12.75"/>
    <row r="232" s="21" customFormat="1" ht="12.75"/>
    <row r="233" s="21" customFormat="1" ht="12.75"/>
    <row r="234" s="21" customFormat="1" ht="12.75"/>
    <row r="235" s="21" customFormat="1" ht="12.75"/>
    <row r="236" s="21" customFormat="1" ht="12.75"/>
    <row r="237" s="21" customFormat="1" ht="12.75"/>
    <row r="238" s="21" customFormat="1" ht="12.75"/>
    <row r="239" s="21" customFormat="1" ht="12.75"/>
    <row r="240" s="21" customFormat="1" ht="12.75"/>
    <row r="241" s="21" customFormat="1" ht="12.75"/>
    <row r="242" s="21" customFormat="1" ht="12.75"/>
    <row r="243" s="21" customFormat="1" ht="12.75"/>
    <row r="244" s="21" customFormat="1" ht="12.75"/>
    <row r="245" s="21" customFormat="1" ht="12.75"/>
    <row r="246" s="21" customFormat="1" ht="12.75"/>
    <row r="247" s="21" customFormat="1" ht="12.75"/>
    <row r="248" s="21" customFormat="1" ht="12.75"/>
    <row r="249" s="21" customFormat="1" ht="12.75"/>
    <row r="250" s="21" customFormat="1" ht="12.75"/>
    <row r="251" s="21" customFormat="1" ht="12.75"/>
    <row r="252" s="21" customFormat="1" ht="12.75"/>
    <row r="253" s="21" customFormat="1" ht="12.75"/>
    <row r="254" s="21" customFormat="1" ht="12.75"/>
    <row r="255" s="21" customFormat="1" ht="12.75"/>
    <row r="256" s="21" customFormat="1" ht="12.75"/>
    <row r="257" s="21" customFormat="1" ht="12.75"/>
    <row r="258" s="21" customFormat="1" ht="12.75"/>
    <row r="259" s="21" customFormat="1" ht="12.75"/>
    <row r="260" s="21" customFormat="1" ht="12.75"/>
    <row r="261" s="21" customFormat="1" ht="12.75"/>
    <row r="262" s="21" customFormat="1" ht="12.75"/>
    <row r="263" s="21" customFormat="1" ht="12.75"/>
    <row r="264" s="21" customFormat="1" ht="12.75"/>
    <row r="265" s="21" customFormat="1" ht="12.75"/>
    <row r="266" s="21" customFormat="1" ht="12.75"/>
    <row r="267" s="21" customFormat="1" ht="12.75"/>
    <row r="268" s="21" customFormat="1" ht="12.75"/>
    <row r="269" s="21" customFormat="1" ht="12.75"/>
    <row r="270" s="21" customFormat="1" ht="12.75"/>
    <row r="271" s="21" customFormat="1" ht="12.75"/>
    <row r="272" s="21" customFormat="1" ht="12.75"/>
    <row r="273" s="21" customFormat="1" ht="12.75"/>
    <row r="274" s="21" customFormat="1" ht="12.75"/>
    <row r="275" s="21" customFormat="1" ht="12.75"/>
    <row r="276" s="21" customFormat="1" ht="12.75"/>
    <row r="277" s="21" customFormat="1" ht="12.75"/>
    <row r="278" s="21" customFormat="1" ht="12.75"/>
    <row r="279" s="21" customFormat="1" ht="12.75"/>
    <row r="280" s="21" customFormat="1" ht="12.75"/>
    <row r="281" s="21" customFormat="1" ht="12.75"/>
    <row r="282" s="21" customFormat="1" ht="12.75"/>
    <row r="283" s="21" customFormat="1" ht="12.75"/>
    <row r="284" s="21" customFormat="1" ht="12.75"/>
    <row r="285" s="21" customFormat="1" ht="12.75"/>
    <row r="286" s="21" customFormat="1" ht="12.75"/>
    <row r="287" s="21" customFormat="1" ht="12.75"/>
    <row r="288" s="21" customFormat="1" ht="12.75"/>
    <row r="289" s="21" customFormat="1" ht="12.75"/>
    <row r="290" s="21" customFormat="1" ht="12.75"/>
    <row r="291" s="21" customFormat="1" ht="12.75"/>
    <row r="292" s="21" customFormat="1" ht="12.75"/>
    <row r="293" s="21" customFormat="1" ht="12.75"/>
    <row r="294" s="21" customFormat="1" ht="12.75"/>
    <row r="295" s="21" customFormat="1" ht="12.75"/>
    <row r="296" s="21" customFormat="1" ht="12.75"/>
    <row r="297" s="21" customFormat="1" ht="12.75"/>
    <row r="298" s="21" customFormat="1" ht="12.75"/>
    <row r="299" s="21" customFormat="1" ht="12.75"/>
    <row r="300" s="21" customFormat="1" ht="12.75"/>
    <row r="301" s="21" customFormat="1" ht="12.75"/>
    <row r="302" s="21" customFormat="1" ht="12.75"/>
    <row r="303" s="21" customFormat="1" ht="12.75"/>
    <row r="304" s="21" customFormat="1" ht="12.75"/>
    <row r="305" s="21" customFormat="1" ht="12.75"/>
    <row r="306" s="21" customFormat="1" ht="12.75"/>
    <row r="307" s="21" customFormat="1" ht="12.75"/>
    <row r="308" s="21" customFormat="1" ht="12.75"/>
    <row r="309" s="21" customFormat="1" ht="12.75"/>
    <row r="310" s="21" customFormat="1" ht="12.75"/>
    <row r="311" s="21" customFormat="1" ht="12.75"/>
    <row r="312" s="21" customFormat="1" ht="12.75"/>
    <row r="313" s="21" customFormat="1" ht="12.75"/>
    <row r="314" s="21" customFormat="1" ht="12.75"/>
    <row r="315" s="21" customFormat="1" ht="12.75"/>
    <row r="316" s="21" customFormat="1" ht="12.75"/>
    <row r="317" s="21" customFormat="1" ht="12.75"/>
    <row r="318" s="21" customFormat="1" ht="12.75"/>
    <row r="319" s="21" customFormat="1" ht="12.75"/>
    <row r="320" s="21" customFormat="1" ht="12.75"/>
    <row r="321" s="21" customFormat="1" ht="12.75"/>
    <row r="322" s="21" customFormat="1" ht="12.75"/>
    <row r="323" s="21" customFormat="1" ht="12.75"/>
    <row r="324" s="21" customFormat="1" ht="12.75"/>
    <row r="325" s="21" customFormat="1" ht="12.75"/>
    <row r="326" s="21" customFormat="1" ht="12.75"/>
    <row r="327" s="21" customFormat="1" ht="12.75"/>
    <row r="328" s="21" customFormat="1" ht="12.75"/>
    <row r="329" s="21" customFormat="1" ht="12.75"/>
    <row r="330" s="21" customFormat="1" ht="12.75"/>
    <row r="331" s="21" customFormat="1" ht="12.75"/>
    <row r="332" s="21" customFormat="1" ht="12.75"/>
    <row r="333" s="21" customFormat="1" ht="12.75"/>
    <row r="334" s="21" customFormat="1" ht="12.75"/>
    <row r="335" s="21" customFormat="1" ht="12.75"/>
    <row r="336" s="21" customFormat="1" ht="12.75"/>
    <row r="337" s="21" customFormat="1" ht="12.75"/>
    <row r="338" s="21" customFormat="1" ht="12.75"/>
    <row r="339" s="21" customFormat="1" ht="12.75"/>
    <row r="340" s="21" customFormat="1" ht="12.75"/>
    <row r="341" s="21" customFormat="1" ht="12.75"/>
    <row r="342" s="21" customFormat="1" ht="12.75"/>
    <row r="343" s="21" customFormat="1" ht="12.75"/>
    <row r="344" s="21" customFormat="1" ht="12.75"/>
    <row r="345" s="21" customFormat="1" ht="12.75"/>
    <row r="346" s="21" customFormat="1" ht="12.75"/>
    <row r="347" s="21" customFormat="1" ht="12.75"/>
    <row r="348" s="21" customFormat="1" ht="12.75"/>
    <row r="349" s="21" customFormat="1" ht="12.75"/>
    <row r="350" s="21" customFormat="1" ht="12.75"/>
    <row r="351" s="21" customFormat="1" ht="12.75"/>
    <row r="352" s="21" customFormat="1" ht="12.75"/>
    <row r="353" s="21" customFormat="1" ht="12.75"/>
    <row r="354" s="21" customFormat="1" ht="12.75"/>
    <row r="355" s="21" customFormat="1" ht="12.75"/>
    <row r="356" s="21" customFormat="1" ht="12.75"/>
    <row r="357" s="21" customFormat="1" ht="12.75"/>
    <row r="358" s="21" customFormat="1" ht="12.75"/>
    <row r="359" s="21" customFormat="1" ht="12.75"/>
    <row r="360" s="21" customFormat="1" ht="12.75"/>
    <row r="361" s="21" customFormat="1" ht="12.75"/>
    <row r="362" s="21" customFormat="1" ht="12.75"/>
    <row r="363" s="21" customFormat="1" ht="12.75"/>
    <row r="364" s="21" customFormat="1" ht="12.75"/>
    <row r="365" s="21" customFormat="1" ht="12.75"/>
    <row r="366" s="21" customFormat="1" ht="12.75"/>
    <row r="367" s="21" customFormat="1" ht="12.75"/>
    <row r="368" s="21" customFormat="1" ht="12.75"/>
    <row r="369" s="21" customFormat="1" ht="12.75"/>
    <row r="370" s="21" customFormat="1" ht="12.75"/>
    <row r="371" s="21" customFormat="1" ht="12.75"/>
    <row r="372" s="21" customFormat="1" ht="12.75"/>
    <row r="373" s="21" customFormat="1" ht="12.75"/>
    <row r="374" s="21" customFormat="1" ht="12.75"/>
    <row r="375" s="21" customFormat="1" ht="12.75"/>
    <row r="376" s="21" customFormat="1" ht="12.75"/>
    <row r="377" s="21" customFormat="1" ht="12.75"/>
    <row r="378" s="21" customFormat="1" ht="12.75"/>
    <row r="379" s="21" customFormat="1" ht="12.75"/>
    <row r="380" s="21" customFormat="1" ht="12.75"/>
    <row r="381" s="21" customFormat="1" ht="12.75"/>
    <row r="382" s="21" customFormat="1" ht="12.75"/>
    <row r="383" s="21" customFormat="1" ht="12.75"/>
    <row r="384" s="21" customFormat="1" ht="12.75"/>
    <row r="385" s="21" customFormat="1" ht="12.75"/>
    <row r="386" s="21" customFormat="1" ht="12.75"/>
    <row r="387" s="21" customFormat="1" ht="12.75"/>
    <row r="388" s="21" customFormat="1" ht="12.75"/>
    <row r="389" s="21" customFormat="1" ht="12.75"/>
    <row r="390" s="21" customFormat="1" ht="12.75"/>
    <row r="391" s="21" customFormat="1" ht="12.75"/>
    <row r="392" s="21" customFormat="1" ht="12.75"/>
    <row r="393" s="21" customFormat="1" ht="12.75"/>
    <row r="394" s="21" customFormat="1" ht="12.75"/>
    <row r="395" s="21" customFormat="1" ht="12.75"/>
    <row r="396" s="21" customFormat="1" ht="12.75"/>
    <row r="397" s="21" customFormat="1" ht="12.75"/>
    <row r="398" s="21" customFormat="1" ht="12.75"/>
    <row r="399" s="21" customFormat="1" ht="12.75"/>
    <row r="400" s="21" customFormat="1" ht="12.75"/>
    <row r="401" s="21" customFormat="1" ht="12.75"/>
    <row r="402" s="21" customFormat="1" ht="12.75"/>
    <row r="403" s="21" customFormat="1" ht="12.75"/>
    <row r="404" s="21" customFormat="1" ht="12.75"/>
    <row r="405" s="21" customFormat="1" ht="12.75"/>
    <row r="406" s="21" customFormat="1" ht="12.75"/>
    <row r="407" s="21" customFormat="1" ht="12.75"/>
    <row r="408" s="21" customFormat="1" ht="12.75"/>
    <row r="409" s="21" customFormat="1" ht="12.75"/>
    <row r="410" s="21" customFormat="1" ht="12.75"/>
    <row r="411" s="21" customFormat="1" ht="12.75"/>
    <row r="412" s="21" customFormat="1" ht="12.75"/>
    <row r="413" s="21" customFormat="1" ht="12.75"/>
    <row r="414" s="21" customFormat="1" ht="12.75"/>
    <row r="415" s="21" customFormat="1" ht="12.75"/>
    <row r="416" s="21" customFormat="1" ht="12.75"/>
    <row r="417" s="21" customFormat="1" ht="12.75"/>
    <row r="418" s="21" customFormat="1" ht="12.75"/>
    <row r="419" s="21" customFormat="1" ht="12.75"/>
  </sheetData>
  <mergeCells count="5">
    <mergeCell ref="A9:G9"/>
    <mergeCell ref="A1:G1"/>
    <mergeCell ref="A2:G2"/>
    <mergeCell ref="A3:G3"/>
    <mergeCell ref="A6:G6"/>
  </mergeCells>
  <printOptions/>
  <pageMargins left="0.9055118110236221" right="0.35433070866141736" top="0.7480314960629921" bottom="0.5118110236220472" header="0.5118110236220472" footer="0.5118110236220472"/>
  <pageSetup orientation="portrait" paperSize="9" r:id="rId1"/>
  <headerFooter alignWithMargins="0">
    <oddFooter>&amp;C&amp;"Times New Roman,Regular"4</oddFooter>
  </headerFooter>
</worksheet>
</file>

<file path=xl/worksheets/sheet5.xml><?xml version="1.0" encoding="utf-8"?>
<worksheet xmlns="http://schemas.openxmlformats.org/spreadsheetml/2006/main" xmlns:r="http://schemas.openxmlformats.org/officeDocument/2006/relationships">
  <sheetPr>
    <tabColor indexed="45"/>
  </sheetPr>
  <dimension ref="A1:K216"/>
  <sheetViews>
    <sheetView tabSelected="1" view="pageBreakPreview" zoomScaleNormal="120" zoomScaleSheetLayoutView="100" workbookViewId="0" topLeftCell="B196">
      <selection activeCell="K146" sqref="K146"/>
    </sheetView>
  </sheetViews>
  <sheetFormatPr defaultColWidth="9.140625" defaultRowHeight="12.75"/>
  <cols>
    <col min="1" max="1" width="5.140625" style="1" customWidth="1"/>
    <col min="2" max="4" width="9.140625" style="1" customWidth="1"/>
    <col min="5" max="5" width="10.140625" style="1" customWidth="1"/>
    <col min="6" max="6" width="12.8515625" style="1" customWidth="1"/>
    <col min="7" max="7" width="4.00390625" style="1" customWidth="1"/>
    <col min="8" max="8" width="13.57421875" style="1" customWidth="1"/>
    <col min="9" max="9" width="15.57421875" style="1" customWidth="1"/>
    <col min="10" max="10" width="15.7109375" style="1" customWidth="1"/>
    <col min="11" max="11" width="6.7109375" style="1" customWidth="1"/>
    <col min="12" max="16384" width="9.140625" style="1" customWidth="1"/>
  </cols>
  <sheetData>
    <row r="1" spans="1:10" ht="15.75">
      <c r="A1" s="219" t="s">
        <v>0</v>
      </c>
      <c r="B1" s="220"/>
      <c r="C1" s="220"/>
      <c r="D1" s="220"/>
      <c r="E1" s="220"/>
      <c r="F1" s="220"/>
      <c r="G1" s="220"/>
      <c r="H1" s="220"/>
      <c r="I1" s="220"/>
      <c r="J1" s="221"/>
    </row>
    <row r="2" spans="1:10" ht="15">
      <c r="A2" s="192" t="s">
        <v>1</v>
      </c>
      <c r="B2" s="192"/>
      <c r="C2" s="192"/>
      <c r="D2" s="192"/>
      <c r="E2" s="192"/>
      <c r="F2" s="192"/>
      <c r="G2" s="192"/>
      <c r="H2" s="192"/>
      <c r="I2" s="192"/>
      <c r="J2" s="193"/>
    </row>
    <row r="3" spans="1:10" ht="15">
      <c r="A3" s="192" t="s">
        <v>2</v>
      </c>
      <c r="B3" s="192"/>
      <c r="C3" s="192"/>
      <c r="D3" s="192"/>
      <c r="E3" s="192"/>
      <c r="F3" s="192"/>
      <c r="G3" s="192"/>
      <c r="H3" s="192"/>
      <c r="I3" s="192"/>
      <c r="J3" s="193"/>
    </row>
    <row r="4" spans="1:7" ht="12">
      <c r="A4" s="2"/>
      <c r="B4" s="3"/>
      <c r="C4" s="3"/>
      <c r="D4" s="3"/>
      <c r="E4" s="3"/>
      <c r="F4" s="3"/>
      <c r="G4" s="3"/>
    </row>
    <row r="5" spans="1:7" ht="14.25">
      <c r="A5" s="129" t="s">
        <v>220</v>
      </c>
      <c r="B5" s="5"/>
      <c r="C5" s="5"/>
      <c r="D5" s="5"/>
      <c r="E5" s="5"/>
      <c r="F5" s="5"/>
      <c r="G5" s="3"/>
    </row>
    <row r="6" spans="1:7" ht="12">
      <c r="A6" s="2"/>
      <c r="B6" s="3"/>
      <c r="C6" s="3"/>
      <c r="D6" s="3"/>
      <c r="E6" s="3"/>
      <c r="F6" s="3"/>
      <c r="G6" s="3"/>
    </row>
    <row r="7" spans="1:11" ht="15">
      <c r="A7" s="129" t="s">
        <v>3</v>
      </c>
      <c r="B7" s="131"/>
      <c r="C7" s="131"/>
      <c r="D7" s="131"/>
      <c r="E7" s="131"/>
      <c r="F7" s="131"/>
      <c r="G7" s="131"/>
      <c r="H7" s="132"/>
      <c r="I7" s="132"/>
      <c r="J7" s="132"/>
      <c r="K7" s="132"/>
    </row>
    <row r="8" spans="1:11" ht="15">
      <c r="A8" s="129"/>
      <c r="B8" s="131"/>
      <c r="C8" s="131"/>
      <c r="D8" s="131"/>
      <c r="E8" s="131"/>
      <c r="F8" s="131"/>
      <c r="G8" s="131"/>
      <c r="H8" s="132"/>
      <c r="I8" s="132"/>
      <c r="J8" s="132"/>
      <c r="K8" s="132"/>
    </row>
    <row r="9" spans="1:11" ht="15">
      <c r="A9" s="129" t="s">
        <v>4</v>
      </c>
      <c r="B9" s="129" t="s">
        <v>5</v>
      </c>
      <c r="C9" s="131"/>
      <c r="D9" s="131"/>
      <c r="E9" s="131"/>
      <c r="F9" s="131"/>
      <c r="G9" s="131"/>
      <c r="H9" s="132"/>
      <c r="I9" s="132"/>
      <c r="J9" s="132"/>
      <c r="K9" s="132"/>
    </row>
    <row r="10" spans="1:11" ht="12" customHeight="1">
      <c r="A10" s="132"/>
      <c r="B10" s="211" t="s">
        <v>6</v>
      </c>
      <c r="C10" s="206"/>
      <c r="D10" s="206"/>
      <c r="E10" s="206"/>
      <c r="F10" s="206"/>
      <c r="G10" s="206"/>
      <c r="H10" s="206"/>
      <c r="I10" s="206"/>
      <c r="J10" s="206"/>
      <c r="K10" s="206"/>
    </row>
    <row r="11" spans="1:11" ht="7.5" customHeight="1">
      <c r="A11" s="132"/>
      <c r="B11" s="206"/>
      <c r="C11" s="206"/>
      <c r="D11" s="206"/>
      <c r="E11" s="206"/>
      <c r="F11" s="206"/>
      <c r="G11" s="206"/>
      <c r="H11" s="206"/>
      <c r="I11" s="206"/>
      <c r="J11" s="206"/>
      <c r="K11" s="206"/>
    </row>
    <row r="12" spans="1:11" ht="9" customHeight="1">
      <c r="A12" s="132"/>
      <c r="B12" s="206"/>
      <c r="C12" s="206"/>
      <c r="D12" s="206"/>
      <c r="E12" s="206"/>
      <c r="F12" s="206"/>
      <c r="G12" s="206"/>
      <c r="H12" s="206"/>
      <c r="I12" s="206"/>
      <c r="J12" s="206"/>
      <c r="K12" s="206"/>
    </row>
    <row r="13" spans="1:11" ht="17.25" customHeight="1">
      <c r="A13" s="131"/>
      <c r="B13" s="206"/>
      <c r="C13" s="206"/>
      <c r="D13" s="206"/>
      <c r="E13" s="206"/>
      <c r="F13" s="206"/>
      <c r="G13" s="206"/>
      <c r="H13" s="206"/>
      <c r="I13" s="206"/>
      <c r="J13" s="206"/>
      <c r="K13" s="206"/>
    </row>
    <row r="14" spans="1:11" ht="15">
      <c r="A14" s="131"/>
      <c r="B14" s="131"/>
      <c r="C14" s="131"/>
      <c r="D14" s="131"/>
      <c r="E14" s="131"/>
      <c r="F14" s="131"/>
      <c r="G14" s="131"/>
      <c r="H14" s="132"/>
      <c r="I14" s="132"/>
      <c r="J14" s="132"/>
      <c r="K14" s="132"/>
    </row>
    <row r="15" spans="1:11" ht="15">
      <c r="A15" s="132"/>
      <c r="B15" s="215" t="s">
        <v>7</v>
      </c>
      <c r="C15" s="215"/>
      <c r="D15" s="215"/>
      <c r="E15" s="215"/>
      <c r="F15" s="215"/>
      <c r="G15" s="215"/>
      <c r="H15" s="215"/>
      <c r="I15" s="215"/>
      <c r="J15" s="215"/>
      <c r="K15" s="213"/>
    </row>
    <row r="16" spans="1:11" ht="15">
      <c r="A16" s="131"/>
      <c r="B16" s="215"/>
      <c r="C16" s="215"/>
      <c r="D16" s="215"/>
      <c r="E16" s="215"/>
      <c r="F16" s="215"/>
      <c r="G16" s="215"/>
      <c r="H16" s="215"/>
      <c r="I16" s="215"/>
      <c r="J16" s="215"/>
      <c r="K16" s="213"/>
    </row>
    <row r="17" spans="1:11" ht="15">
      <c r="A17" s="131"/>
      <c r="B17" s="131"/>
      <c r="C17" s="131"/>
      <c r="D17" s="131"/>
      <c r="E17" s="131"/>
      <c r="F17" s="131"/>
      <c r="G17" s="131"/>
      <c r="H17" s="132"/>
      <c r="I17" s="132"/>
      <c r="J17" s="132"/>
      <c r="K17" s="132"/>
    </row>
    <row r="18" spans="1:11" ht="15">
      <c r="A18" s="133" t="s">
        <v>8</v>
      </c>
      <c r="B18" s="129" t="s">
        <v>9</v>
      </c>
      <c r="C18" s="131"/>
      <c r="D18" s="131"/>
      <c r="E18" s="131"/>
      <c r="F18" s="131"/>
      <c r="G18" s="131"/>
      <c r="H18" s="132"/>
      <c r="I18" s="132"/>
      <c r="J18" s="132"/>
      <c r="K18" s="132"/>
    </row>
    <row r="19" spans="1:11" ht="15" customHeight="1">
      <c r="A19" s="129"/>
      <c r="B19" s="211" t="s">
        <v>10</v>
      </c>
      <c r="C19" s="217"/>
      <c r="D19" s="217"/>
      <c r="E19" s="217"/>
      <c r="F19" s="217"/>
      <c r="G19" s="217"/>
      <c r="H19" s="217"/>
      <c r="I19" s="217"/>
      <c r="J19" s="217"/>
      <c r="K19" s="217"/>
    </row>
    <row r="20" spans="1:11" ht="15.75" customHeight="1">
      <c r="A20" s="129"/>
      <c r="B20" s="217"/>
      <c r="C20" s="217"/>
      <c r="D20" s="217"/>
      <c r="E20" s="217"/>
      <c r="F20" s="217"/>
      <c r="G20" s="217"/>
      <c r="H20" s="217"/>
      <c r="I20" s="217"/>
      <c r="J20" s="217"/>
      <c r="K20" s="217"/>
    </row>
    <row r="21" spans="1:11" ht="14.25" customHeight="1">
      <c r="A21" s="129"/>
      <c r="B21" s="217"/>
      <c r="C21" s="217"/>
      <c r="D21" s="217"/>
      <c r="E21" s="217"/>
      <c r="F21" s="217"/>
      <c r="G21" s="217"/>
      <c r="H21" s="217"/>
      <c r="I21" s="217"/>
      <c r="J21" s="217"/>
      <c r="K21" s="217"/>
    </row>
    <row r="22" spans="1:11" ht="18.75" customHeight="1">
      <c r="A22" s="129"/>
      <c r="B22" s="217"/>
      <c r="C22" s="217"/>
      <c r="D22" s="217"/>
      <c r="E22" s="217"/>
      <c r="F22" s="217"/>
      <c r="G22" s="217"/>
      <c r="H22" s="217"/>
      <c r="I22" s="217"/>
      <c r="J22" s="217"/>
      <c r="K22" s="217"/>
    </row>
    <row r="23" spans="1:11" ht="15">
      <c r="A23" s="129"/>
      <c r="B23" s="131"/>
      <c r="C23" s="131"/>
      <c r="D23" s="131"/>
      <c r="E23" s="131"/>
      <c r="F23" s="131"/>
      <c r="G23" s="131"/>
      <c r="H23" s="132"/>
      <c r="I23" s="132"/>
      <c r="J23" s="132"/>
      <c r="K23" s="132"/>
    </row>
    <row r="24" spans="1:11" ht="15">
      <c r="A24" s="129"/>
      <c r="B24" s="134" t="s">
        <v>11</v>
      </c>
      <c r="C24" s="131"/>
      <c r="D24" s="131"/>
      <c r="E24" s="131"/>
      <c r="F24" s="131"/>
      <c r="G24" s="131"/>
      <c r="H24" s="132"/>
      <c r="I24" s="132"/>
      <c r="J24" s="132"/>
      <c r="K24" s="132"/>
    </row>
    <row r="25" spans="1:11" ht="15">
      <c r="A25" s="129"/>
      <c r="B25" s="134" t="s">
        <v>12</v>
      </c>
      <c r="C25" s="131"/>
      <c r="D25" s="131"/>
      <c r="E25" s="131"/>
      <c r="F25" s="131"/>
      <c r="G25" s="131"/>
      <c r="H25" s="132"/>
      <c r="I25" s="132"/>
      <c r="J25" s="132"/>
      <c r="K25" s="132"/>
    </row>
    <row r="26" spans="1:11" ht="15">
      <c r="A26" s="129"/>
      <c r="B26" s="131"/>
      <c r="C26" s="131"/>
      <c r="D26" s="131"/>
      <c r="E26" s="131"/>
      <c r="F26" s="131"/>
      <c r="G26" s="131"/>
      <c r="H26" s="132"/>
      <c r="I26" s="132"/>
      <c r="J26" s="132"/>
      <c r="K26" s="132"/>
    </row>
    <row r="27" spans="1:11" ht="14.25">
      <c r="A27" s="129"/>
      <c r="B27" s="215" t="s">
        <v>13</v>
      </c>
      <c r="C27" s="215"/>
      <c r="D27" s="215"/>
      <c r="E27" s="215"/>
      <c r="F27" s="215"/>
      <c r="G27" s="215"/>
      <c r="H27" s="215"/>
      <c r="I27" s="215"/>
      <c r="J27" s="215"/>
      <c r="K27" s="213"/>
    </row>
    <row r="28" spans="1:11" ht="14.25">
      <c r="A28" s="129"/>
      <c r="B28" s="215"/>
      <c r="C28" s="215"/>
      <c r="D28" s="215"/>
      <c r="E28" s="215"/>
      <c r="F28" s="215"/>
      <c r="G28" s="215"/>
      <c r="H28" s="215"/>
      <c r="I28" s="215"/>
      <c r="J28" s="215"/>
      <c r="K28" s="213"/>
    </row>
    <row r="29" spans="1:11" ht="15">
      <c r="A29" s="129"/>
      <c r="B29" s="131"/>
      <c r="C29" s="131"/>
      <c r="D29" s="131"/>
      <c r="E29" s="131"/>
      <c r="F29" s="131"/>
      <c r="G29" s="131"/>
      <c r="H29" s="132"/>
      <c r="I29" s="132"/>
      <c r="J29" s="132"/>
      <c r="K29" s="132"/>
    </row>
    <row r="30" spans="1:11" ht="15">
      <c r="A30" s="129"/>
      <c r="B30" s="131" t="s">
        <v>14</v>
      </c>
      <c r="C30" s="131"/>
      <c r="D30" s="131"/>
      <c r="E30" s="131"/>
      <c r="F30" s="131"/>
      <c r="G30" s="131"/>
      <c r="H30" s="132"/>
      <c r="I30" s="132"/>
      <c r="J30" s="132"/>
      <c r="K30" s="132"/>
    </row>
    <row r="31" spans="1:11" ht="15">
      <c r="A31" s="129"/>
      <c r="B31" s="131"/>
      <c r="C31" s="131"/>
      <c r="D31" s="131"/>
      <c r="E31" s="131"/>
      <c r="F31" s="131"/>
      <c r="G31" s="131"/>
      <c r="H31" s="132"/>
      <c r="I31" s="132"/>
      <c r="J31" s="132"/>
      <c r="K31" s="132"/>
    </row>
    <row r="32" spans="1:11" ht="12" customHeight="1">
      <c r="A32" s="129"/>
      <c r="B32" s="215" t="s">
        <v>15</v>
      </c>
      <c r="C32" s="215"/>
      <c r="D32" s="215"/>
      <c r="E32" s="215"/>
      <c r="F32" s="215"/>
      <c r="G32" s="215"/>
      <c r="H32" s="215"/>
      <c r="I32" s="215"/>
      <c r="J32" s="215"/>
      <c r="K32" s="175"/>
    </row>
    <row r="33" spans="1:11" ht="14.25">
      <c r="A33" s="129"/>
      <c r="B33" s="215"/>
      <c r="C33" s="215"/>
      <c r="D33" s="215"/>
      <c r="E33" s="215"/>
      <c r="F33" s="215"/>
      <c r="G33" s="215"/>
      <c r="H33" s="215"/>
      <c r="I33" s="215"/>
      <c r="J33" s="215"/>
      <c r="K33" s="175"/>
    </row>
    <row r="34" spans="1:11" ht="14.25">
      <c r="A34" s="129"/>
      <c r="B34" s="215"/>
      <c r="C34" s="215"/>
      <c r="D34" s="215"/>
      <c r="E34" s="215"/>
      <c r="F34" s="215"/>
      <c r="G34" s="215"/>
      <c r="H34" s="215"/>
      <c r="I34" s="215"/>
      <c r="J34" s="215"/>
      <c r="K34" s="175"/>
    </row>
    <row r="35" spans="1:11" ht="12" customHeight="1">
      <c r="A35" s="129"/>
      <c r="B35" s="215" t="s">
        <v>16</v>
      </c>
      <c r="C35" s="215"/>
      <c r="D35" s="215"/>
      <c r="E35" s="215"/>
      <c r="F35" s="215"/>
      <c r="G35" s="215"/>
      <c r="H35" s="215"/>
      <c r="I35" s="215"/>
      <c r="J35" s="215"/>
      <c r="K35" s="213"/>
    </row>
    <row r="36" spans="1:11" ht="14.25">
      <c r="A36" s="129"/>
      <c r="B36" s="215"/>
      <c r="C36" s="215"/>
      <c r="D36" s="215"/>
      <c r="E36" s="215"/>
      <c r="F36" s="215"/>
      <c r="G36" s="215"/>
      <c r="H36" s="215"/>
      <c r="I36" s="215"/>
      <c r="J36" s="215"/>
      <c r="K36" s="213"/>
    </row>
    <row r="37" spans="1:11" ht="14.25">
      <c r="A37" s="129"/>
      <c r="B37" s="215"/>
      <c r="C37" s="215"/>
      <c r="D37" s="215"/>
      <c r="E37" s="215"/>
      <c r="F37" s="215"/>
      <c r="G37" s="215"/>
      <c r="H37" s="215"/>
      <c r="I37" s="215"/>
      <c r="J37" s="215"/>
      <c r="K37" s="213"/>
    </row>
    <row r="38" spans="1:11" ht="14.25">
      <c r="A38" s="129"/>
      <c r="B38" s="215"/>
      <c r="C38" s="215"/>
      <c r="D38" s="215"/>
      <c r="E38" s="215"/>
      <c r="F38" s="215"/>
      <c r="G38" s="215"/>
      <c r="H38" s="215"/>
      <c r="I38" s="215"/>
      <c r="J38" s="215"/>
      <c r="K38" s="213"/>
    </row>
    <row r="39" spans="1:11" ht="14.25">
      <c r="A39" s="129"/>
      <c r="B39" s="215"/>
      <c r="C39" s="215"/>
      <c r="D39" s="215"/>
      <c r="E39" s="215"/>
      <c r="F39" s="215"/>
      <c r="G39" s="215"/>
      <c r="H39" s="215"/>
      <c r="I39" s="215"/>
      <c r="J39" s="215"/>
      <c r="K39" s="213"/>
    </row>
    <row r="40" spans="1:11" ht="14.25">
      <c r="A40" s="129"/>
      <c r="B40" s="215"/>
      <c r="C40" s="215"/>
      <c r="D40" s="215"/>
      <c r="E40" s="215"/>
      <c r="F40" s="215"/>
      <c r="G40" s="215"/>
      <c r="H40" s="215"/>
      <c r="I40" s="215"/>
      <c r="J40" s="215"/>
      <c r="K40" s="213"/>
    </row>
    <row r="41" spans="1:11" ht="21.75" customHeight="1">
      <c r="A41" s="129"/>
      <c r="B41" s="215"/>
      <c r="C41" s="215"/>
      <c r="D41" s="215"/>
      <c r="E41" s="215"/>
      <c r="F41" s="215"/>
      <c r="G41" s="215"/>
      <c r="H41" s="215"/>
      <c r="I41" s="215"/>
      <c r="J41" s="215"/>
      <c r="K41" s="213"/>
    </row>
    <row r="42" spans="1:11" ht="15">
      <c r="A42" s="129"/>
      <c r="B42" s="131"/>
      <c r="C42" s="131"/>
      <c r="D42" s="131"/>
      <c r="E42" s="131"/>
      <c r="F42" s="131"/>
      <c r="G42" s="131"/>
      <c r="H42" s="132"/>
      <c r="I42" s="132"/>
      <c r="J42" s="132"/>
      <c r="K42" s="132"/>
    </row>
    <row r="43" spans="1:11" ht="12" customHeight="1">
      <c r="A43" s="129"/>
      <c r="B43" s="215" t="s">
        <v>259</v>
      </c>
      <c r="C43" s="215"/>
      <c r="D43" s="215"/>
      <c r="E43" s="215"/>
      <c r="F43" s="215"/>
      <c r="G43" s="215"/>
      <c r="H43" s="215"/>
      <c r="I43" s="215"/>
      <c r="J43" s="215"/>
      <c r="K43" s="213"/>
    </row>
    <row r="44" spans="1:11" ht="14.25">
      <c r="A44" s="129"/>
      <c r="B44" s="215"/>
      <c r="C44" s="215"/>
      <c r="D44" s="215"/>
      <c r="E44" s="215"/>
      <c r="F44" s="215"/>
      <c r="G44" s="215"/>
      <c r="H44" s="215"/>
      <c r="I44" s="215"/>
      <c r="J44" s="215"/>
      <c r="K44" s="213"/>
    </row>
    <row r="45" spans="1:11" ht="18" customHeight="1">
      <c r="A45" s="129"/>
      <c r="B45" s="215"/>
      <c r="C45" s="215"/>
      <c r="D45" s="215"/>
      <c r="E45" s="215"/>
      <c r="F45" s="215"/>
      <c r="G45" s="215"/>
      <c r="H45" s="215"/>
      <c r="I45" s="215"/>
      <c r="J45" s="215"/>
      <c r="K45" s="213"/>
    </row>
    <row r="46" spans="1:11" ht="15">
      <c r="A46" s="129"/>
      <c r="B46" s="131"/>
      <c r="C46" s="131"/>
      <c r="D46" s="131"/>
      <c r="E46" s="131"/>
      <c r="F46" s="131"/>
      <c r="G46" s="131"/>
      <c r="H46" s="132"/>
      <c r="I46" s="132"/>
      <c r="J46" s="132"/>
      <c r="K46" s="132"/>
    </row>
    <row r="47" spans="1:11" ht="15">
      <c r="A47" s="129"/>
      <c r="B47" s="211" t="s">
        <v>17</v>
      </c>
      <c r="C47" s="212"/>
      <c r="D47" s="212"/>
      <c r="E47" s="212"/>
      <c r="F47" s="212"/>
      <c r="G47" s="212"/>
      <c r="H47" s="212"/>
      <c r="I47" s="212"/>
      <c r="J47" s="212"/>
      <c r="K47" s="132"/>
    </row>
    <row r="48" spans="1:11" ht="15">
      <c r="A48" s="129"/>
      <c r="B48" s="212"/>
      <c r="C48" s="212"/>
      <c r="D48" s="212"/>
      <c r="E48" s="212"/>
      <c r="F48" s="212"/>
      <c r="G48" s="212"/>
      <c r="H48" s="212"/>
      <c r="I48" s="212"/>
      <c r="J48" s="212"/>
      <c r="K48" s="132"/>
    </row>
    <row r="49" spans="1:11" ht="15">
      <c r="A49" s="129"/>
      <c r="B49" s="131"/>
      <c r="C49" s="131"/>
      <c r="D49" s="131"/>
      <c r="E49" s="131"/>
      <c r="F49" s="132"/>
      <c r="G49" s="126"/>
      <c r="H49" s="130" t="s">
        <v>18</v>
      </c>
      <c r="I49" s="130" t="s">
        <v>19</v>
      </c>
      <c r="J49" s="140"/>
      <c r="K49" s="132"/>
    </row>
    <row r="50" spans="1:11" ht="15">
      <c r="A50" s="129"/>
      <c r="B50" s="131"/>
      <c r="C50" s="131"/>
      <c r="D50" s="131"/>
      <c r="E50" s="131"/>
      <c r="F50" s="132"/>
      <c r="G50" s="126"/>
      <c r="H50" s="130" t="s">
        <v>21</v>
      </c>
      <c r="I50" s="130" t="s">
        <v>22</v>
      </c>
      <c r="J50" s="141" t="s">
        <v>20</v>
      </c>
      <c r="K50" s="132"/>
    </row>
    <row r="51" spans="1:11" ht="15">
      <c r="A51" s="129"/>
      <c r="B51" s="131"/>
      <c r="C51" s="131"/>
      <c r="D51" s="131"/>
      <c r="E51" s="131"/>
      <c r="F51" s="132"/>
      <c r="G51" s="126"/>
      <c r="H51" s="130" t="s">
        <v>23</v>
      </c>
      <c r="I51" s="130" t="s">
        <v>23</v>
      </c>
      <c r="J51" s="141" t="s">
        <v>23</v>
      </c>
      <c r="K51" s="132"/>
    </row>
    <row r="52" spans="1:11" ht="15">
      <c r="A52" s="129"/>
      <c r="B52" s="131"/>
      <c r="C52" s="131"/>
      <c r="D52" s="131"/>
      <c r="E52" s="131"/>
      <c r="F52" s="132"/>
      <c r="G52" s="126"/>
      <c r="H52" s="135"/>
      <c r="I52" s="126"/>
      <c r="J52" s="135"/>
      <c r="K52" s="132"/>
    </row>
    <row r="53" spans="1:11" ht="15">
      <c r="A53" s="129"/>
      <c r="B53" s="131" t="s">
        <v>24</v>
      </c>
      <c r="C53" s="131"/>
      <c r="D53" s="131"/>
      <c r="E53" s="131"/>
      <c r="F53" s="132"/>
      <c r="G53" s="136"/>
      <c r="H53" s="137">
        <v>13923</v>
      </c>
      <c r="I53" s="138">
        <v>-8497</v>
      </c>
      <c r="J53" s="139">
        <f>+H53+I53</f>
        <v>5426</v>
      </c>
      <c r="K53" s="132"/>
    </row>
    <row r="54" spans="1:11" ht="15">
      <c r="A54" s="129"/>
      <c r="B54" s="131" t="s">
        <v>25</v>
      </c>
      <c r="C54" s="131"/>
      <c r="D54" s="131"/>
      <c r="E54" s="131"/>
      <c r="F54" s="132"/>
      <c r="G54" s="136"/>
      <c r="H54" s="136">
        <v>0</v>
      </c>
      <c r="I54" s="138">
        <f>-I53</f>
        <v>8497</v>
      </c>
      <c r="J54" s="139">
        <f>+H54+I54</f>
        <v>8497</v>
      </c>
      <c r="K54" s="132"/>
    </row>
    <row r="55" spans="1:11" ht="15">
      <c r="A55" s="129"/>
      <c r="B55" s="131"/>
      <c r="C55" s="131"/>
      <c r="D55" s="131"/>
      <c r="E55" s="131"/>
      <c r="F55" s="131"/>
      <c r="G55" s="131"/>
      <c r="H55" s="132"/>
      <c r="I55" s="132"/>
      <c r="J55" s="132"/>
      <c r="K55" s="132"/>
    </row>
    <row r="56" spans="1:11" ht="15">
      <c r="A56" s="129" t="s">
        <v>26</v>
      </c>
      <c r="B56" s="129" t="s">
        <v>27</v>
      </c>
      <c r="C56" s="131"/>
      <c r="D56" s="131"/>
      <c r="E56" s="131"/>
      <c r="F56" s="131"/>
      <c r="G56" s="131"/>
      <c r="H56" s="132"/>
      <c r="I56" s="132"/>
      <c r="J56" s="132"/>
      <c r="K56" s="142"/>
    </row>
    <row r="57" spans="1:11" ht="15">
      <c r="A57" s="132"/>
      <c r="B57" s="218" t="s">
        <v>245</v>
      </c>
      <c r="C57" s="213"/>
      <c r="D57" s="213"/>
      <c r="E57" s="213"/>
      <c r="F57" s="213"/>
      <c r="G57" s="213"/>
      <c r="H57" s="213"/>
      <c r="I57" s="213"/>
      <c r="J57" s="213"/>
      <c r="K57" s="213"/>
    </row>
    <row r="58" spans="1:11" ht="15">
      <c r="A58" s="131"/>
      <c r="B58" s="218" t="s">
        <v>246</v>
      </c>
      <c r="C58" s="213"/>
      <c r="D58" s="213"/>
      <c r="E58" s="213"/>
      <c r="F58" s="213"/>
      <c r="G58" s="213"/>
      <c r="H58" s="213"/>
      <c r="I58" s="213"/>
      <c r="J58" s="213"/>
      <c r="K58" s="132"/>
    </row>
    <row r="59" spans="1:11" ht="15">
      <c r="A59" s="131"/>
      <c r="B59" s="143"/>
      <c r="C59" s="144"/>
      <c r="D59" s="144"/>
      <c r="E59" s="144"/>
      <c r="F59" s="144"/>
      <c r="G59" s="144"/>
      <c r="H59" s="144"/>
      <c r="I59" s="144"/>
      <c r="J59" s="144"/>
      <c r="K59" s="132"/>
    </row>
    <row r="60" spans="1:11" ht="15">
      <c r="A60" s="129" t="s">
        <v>28</v>
      </c>
      <c r="B60" s="129" t="s">
        <v>29</v>
      </c>
      <c r="C60" s="131"/>
      <c r="D60" s="131"/>
      <c r="E60" s="131"/>
      <c r="F60" s="131"/>
      <c r="G60" s="131"/>
      <c r="H60" s="132"/>
      <c r="I60" s="132"/>
      <c r="J60" s="132"/>
      <c r="K60" s="132"/>
    </row>
    <row r="61" spans="1:11" ht="15">
      <c r="A61" s="132"/>
      <c r="B61" s="131" t="s">
        <v>30</v>
      </c>
      <c r="C61" s="131"/>
      <c r="D61" s="131"/>
      <c r="E61" s="131"/>
      <c r="F61" s="131"/>
      <c r="G61" s="131"/>
      <c r="H61" s="132"/>
      <c r="I61" s="132"/>
      <c r="J61" s="132"/>
      <c r="K61" s="132"/>
    </row>
    <row r="62" spans="1:11" ht="15">
      <c r="A62" s="131"/>
      <c r="B62" s="131"/>
      <c r="C62" s="131"/>
      <c r="D62" s="131"/>
      <c r="E62" s="131"/>
      <c r="F62" s="131"/>
      <c r="G62" s="131"/>
      <c r="H62" s="132"/>
      <c r="I62" s="132"/>
      <c r="J62" s="132"/>
      <c r="K62" s="132"/>
    </row>
    <row r="63" spans="1:11" ht="15">
      <c r="A63" s="129" t="s">
        <v>31</v>
      </c>
      <c r="B63" s="129" t="s">
        <v>32</v>
      </c>
      <c r="C63" s="131"/>
      <c r="D63" s="131"/>
      <c r="E63" s="131"/>
      <c r="F63" s="131"/>
      <c r="G63" s="131"/>
      <c r="H63" s="132"/>
      <c r="I63" s="132"/>
      <c r="J63" s="132"/>
      <c r="K63" s="132"/>
    </row>
    <row r="64" spans="1:11" ht="15">
      <c r="A64" s="132"/>
      <c r="B64" s="211" t="s">
        <v>33</v>
      </c>
      <c r="C64" s="212"/>
      <c r="D64" s="212"/>
      <c r="E64" s="212"/>
      <c r="F64" s="212"/>
      <c r="G64" s="212"/>
      <c r="H64" s="212"/>
      <c r="I64" s="212"/>
      <c r="J64" s="212"/>
      <c r="K64" s="213"/>
    </row>
    <row r="65" spans="1:11" ht="15">
      <c r="A65" s="132"/>
      <c r="B65" s="212"/>
      <c r="C65" s="212"/>
      <c r="D65" s="212"/>
      <c r="E65" s="212"/>
      <c r="F65" s="212"/>
      <c r="G65" s="212"/>
      <c r="H65" s="212"/>
      <c r="I65" s="212"/>
      <c r="J65" s="212"/>
      <c r="K65" s="213"/>
    </row>
    <row r="66" spans="1:11" ht="15">
      <c r="A66" s="131"/>
      <c r="B66" s="131"/>
      <c r="C66" s="131"/>
      <c r="D66" s="131"/>
      <c r="E66" s="131"/>
      <c r="F66" s="131"/>
      <c r="G66" s="131"/>
      <c r="H66" s="132"/>
      <c r="I66" s="132"/>
      <c r="J66" s="132"/>
      <c r="K66" s="132"/>
    </row>
    <row r="67" spans="1:11" ht="15">
      <c r="A67" s="129" t="s">
        <v>34</v>
      </c>
      <c r="B67" s="129" t="s">
        <v>35</v>
      </c>
      <c r="C67" s="131"/>
      <c r="D67" s="131"/>
      <c r="E67" s="131"/>
      <c r="F67" s="131"/>
      <c r="G67" s="131"/>
      <c r="H67" s="132"/>
      <c r="I67" s="132"/>
      <c r="J67" s="132"/>
      <c r="K67" s="132"/>
    </row>
    <row r="68" spans="1:11" ht="15">
      <c r="A68" s="132"/>
      <c r="B68" s="131" t="s">
        <v>36</v>
      </c>
      <c r="C68" s="131"/>
      <c r="D68" s="131"/>
      <c r="E68" s="131"/>
      <c r="F68" s="131"/>
      <c r="G68" s="131"/>
      <c r="H68" s="132"/>
      <c r="I68" s="132"/>
      <c r="J68" s="132"/>
      <c r="K68" s="132"/>
    </row>
    <row r="69" spans="1:11" ht="15">
      <c r="A69" s="131"/>
      <c r="B69" s="131"/>
      <c r="C69" s="131"/>
      <c r="D69" s="131"/>
      <c r="E69" s="131"/>
      <c r="F69" s="131"/>
      <c r="G69" s="131"/>
      <c r="H69" s="132"/>
      <c r="I69" s="132"/>
      <c r="J69" s="132"/>
      <c r="K69" s="132"/>
    </row>
    <row r="70" spans="1:11" ht="15">
      <c r="A70" s="129" t="s">
        <v>37</v>
      </c>
      <c r="B70" s="129" t="s">
        <v>38</v>
      </c>
      <c r="C70" s="131"/>
      <c r="D70" s="131"/>
      <c r="E70" s="131"/>
      <c r="F70" s="131"/>
      <c r="G70" s="131"/>
      <c r="H70" s="132"/>
      <c r="I70" s="132"/>
      <c r="J70" s="132"/>
      <c r="K70" s="132"/>
    </row>
    <row r="71" spans="1:11" ht="15">
      <c r="A71" s="132"/>
      <c r="B71" s="211" t="s">
        <v>39</v>
      </c>
      <c r="C71" s="212"/>
      <c r="D71" s="212"/>
      <c r="E71" s="212"/>
      <c r="F71" s="212"/>
      <c r="G71" s="212"/>
      <c r="H71" s="212"/>
      <c r="I71" s="212"/>
      <c r="J71" s="212"/>
      <c r="K71" s="213"/>
    </row>
    <row r="72" spans="1:11" ht="15">
      <c r="A72" s="132"/>
      <c r="B72" s="212"/>
      <c r="C72" s="212"/>
      <c r="D72" s="212"/>
      <c r="E72" s="212"/>
      <c r="F72" s="212"/>
      <c r="G72" s="212"/>
      <c r="H72" s="212"/>
      <c r="I72" s="212"/>
      <c r="J72" s="212"/>
      <c r="K72" s="213"/>
    </row>
    <row r="73" spans="1:11" ht="15">
      <c r="A73" s="131"/>
      <c r="B73" s="131"/>
      <c r="C73" s="131"/>
      <c r="D73" s="131"/>
      <c r="E73" s="131"/>
      <c r="F73" s="131"/>
      <c r="G73" s="131"/>
      <c r="H73" s="132"/>
      <c r="I73" s="132"/>
      <c r="J73" s="132"/>
      <c r="K73" s="132"/>
    </row>
    <row r="74" spans="1:11" ht="15">
      <c r="A74" s="129" t="s">
        <v>40</v>
      </c>
      <c r="B74" s="129" t="s">
        <v>41</v>
      </c>
      <c r="C74" s="131"/>
      <c r="D74" s="131"/>
      <c r="E74" s="131"/>
      <c r="F74" s="131"/>
      <c r="G74" s="131"/>
      <c r="H74" s="132"/>
      <c r="I74" s="132"/>
      <c r="J74" s="132"/>
      <c r="K74" s="132"/>
    </row>
    <row r="75" spans="1:11" ht="15">
      <c r="A75" s="132"/>
      <c r="B75" s="131" t="s">
        <v>42</v>
      </c>
      <c r="C75" s="131"/>
      <c r="D75" s="131"/>
      <c r="E75" s="131"/>
      <c r="F75" s="131"/>
      <c r="G75" s="131"/>
      <c r="H75" s="132"/>
      <c r="I75" s="132"/>
      <c r="J75" s="132"/>
      <c r="K75" s="132"/>
    </row>
    <row r="76" spans="1:11" ht="15">
      <c r="A76" s="131"/>
      <c r="B76" s="131"/>
      <c r="C76" s="131"/>
      <c r="D76" s="131"/>
      <c r="E76" s="131"/>
      <c r="F76" s="131"/>
      <c r="G76" s="131"/>
      <c r="H76" s="132"/>
      <c r="I76" s="132"/>
      <c r="J76" s="132"/>
      <c r="K76" s="132"/>
    </row>
    <row r="77" spans="1:11" ht="15">
      <c r="A77" s="129" t="s">
        <v>43</v>
      </c>
      <c r="B77" s="129" t="s">
        <v>44</v>
      </c>
      <c r="C77" s="131"/>
      <c r="D77" s="131"/>
      <c r="E77" s="131"/>
      <c r="F77" s="131"/>
      <c r="G77" s="131"/>
      <c r="H77" s="132"/>
      <c r="I77" s="132"/>
      <c r="J77" s="132"/>
      <c r="K77" s="132"/>
    </row>
    <row r="78" spans="1:11" ht="15">
      <c r="A78" s="132"/>
      <c r="B78" s="211" t="s">
        <v>45</v>
      </c>
      <c r="C78" s="212"/>
      <c r="D78" s="212"/>
      <c r="E78" s="212"/>
      <c r="F78" s="212"/>
      <c r="G78" s="212"/>
      <c r="H78" s="212"/>
      <c r="I78" s="212"/>
      <c r="J78" s="212"/>
      <c r="K78" s="213"/>
    </row>
    <row r="79" spans="1:11" ht="15">
      <c r="A79" s="132"/>
      <c r="B79" s="212"/>
      <c r="C79" s="212"/>
      <c r="D79" s="212"/>
      <c r="E79" s="212"/>
      <c r="F79" s="212"/>
      <c r="G79" s="212"/>
      <c r="H79" s="212"/>
      <c r="I79" s="212"/>
      <c r="J79" s="212"/>
      <c r="K79" s="213"/>
    </row>
    <row r="80" spans="1:11" ht="15">
      <c r="A80" s="129"/>
      <c r="B80" s="131"/>
      <c r="C80" s="131"/>
      <c r="D80" s="131"/>
      <c r="E80" s="131"/>
      <c r="F80" s="131"/>
      <c r="G80" s="131"/>
      <c r="H80" s="132"/>
      <c r="I80" s="132"/>
      <c r="J80" s="132"/>
      <c r="K80" s="132"/>
    </row>
    <row r="81" spans="1:11" ht="15">
      <c r="A81" s="129" t="s">
        <v>46</v>
      </c>
      <c r="B81" s="129" t="s">
        <v>47</v>
      </c>
      <c r="C81" s="131"/>
      <c r="D81" s="131"/>
      <c r="E81" s="131"/>
      <c r="F81" s="131"/>
      <c r="G81" s="131"/>
      <c r="H81" s="132"/>
      <c r="I81" s="132"/>
      <c r="J81" s="132"/>
      <c r="K81" s="132"/>
    </row>
    <row r="82" spans="1:11" ht="15">
      <c r="A82" s="132"/>
      <c r="B82" s="211" t="s">
        <v>221</v>
      </c>
      <c r="C82" s="212"/>
      <c r="D82" s="212"/>
      <c r="E82" s="212"/>
      <c r="F82" s="212"/>
      <c r="G82" s="212"/>
      <c r="H82" s="212"/>
      <c r="I82" s="212"/>
      <c r="J82" s="212"/>
      <c r="K82" s="213"/>
    </row>
    <row r="83" spans="1:11" ht="15">
      <c r="A83" s="132"/>
      <c r="B83" s="212"/>
      <c r="C83" s="212"/>
      <c r="D83" s="212"/>
      <c r="E83" s="212"/>
      <c r="F83" s="212"/>
      <c r="G83" s="212"/>
      <c r="H83" s="212"/>
      <c r="I83" s="212"/>
      <c r="J83" s="212"/>
      <c r="K83" s="213"/>
    </row>
    <row r="84" spans="1:11" ht="15">
      <c r="A84" s="131"/>
      <c r="B84" s="131"/>
      <c r="C84" s="131"/>
      <c r="D84" s="131"/>
      <c r="E84" s="131"/>
      <c r="F84" s="131"/>
      <c r="G84" s="131"/>
      <c r="H84" s="132"/>
      <c r="I84" s="132"/>
      <c r="J84" s="132"/>
      <c r="K84" s="132"/>
    </row>
    <row r="85" spans="1:11" ht="15">
      <c r="A85" s="129" t="s">
        <v>48</v>
      </c>
      <c r="B85" s="129" t="s">
        <v>49</v>
      </c>
      <c r="C85" s="131"/>
      <c r="D85" s="131"/>
      <c r="E85" s="131"/>
      <c r="F85" s="131"/>
      <c r="G85" s="131"/>
      <c r="H85" s="132"/>
      <c r="I85" s="132"/>
      <c r="J85" s="132"/>
      <c r="K85" s="132"/>
    </row>
    <row r="86" spans="1:11" ht="15">
      <c r="A86" s="132"/>
      <c r="B86" s="131" t="s">
        <v>50</v>
      </c>
      <c r="C86" s="131"/>
      <c r="D86" s="131"/>
      <c r="E86" s="131"/>
      <c r="F86" s="131"/>
      <c r="G86" s="131"/>
      <c r="H86" s="132"/>
      <c r="I86" s="132"/>
      <c r="J86" s="132"/>
      <c r="K86" s="132"/>
    </row>
    <row r="87" spans="1:11" ht="15">
      <c r="A87" s="132"/>
      <c r="B87" s="131"/>
      <c r="C87" s="131"/>
      <c r="D87" s="131"/>
      <c r="E87" s="131"/>
      <c r="F87" s="131"/>
      <c r="G87" s="131"/>
      <c r="H87" s="132"/>
      <c r="I87" s="132"/>
      <c r="J87" s="132"/>
      <c r="K87" s="132"/>
    </row>
    <row r="88" spans="1:11" ht="15">
      <c r="A88" s="129" t="s">
        <v>51</v>
      </c>
      <c r="B88" s="129" t="s">
        <v>52</v>
      </c>
      <c r="C88" s="131"/>
      <c r="D88" s="131"/>
      <c r="E88" s="131"/>
      <c r="F88" s="131"/>
      <c r="G88" s="131"/>
      <c r="H88" s="132"/>
      <c r="I88" s="132"/>
      <c r="J88" s="132"/>
      <c r="K88" s="132"/>
    </row>
    <row r="89" spans="1:11" ht="15">
      <c r="A89" s="131"/>
      <c r="B89" s="131" t="s">
        <v>53</v>
      </c>
      <c r="C89" s="131"/>
      <c r="D89" s="131"/>
      <c r="E89" s="131"/>
      <c r="F89" s="131"/>
      <c r="G89" s="131"/>
      <c r="H89" s="132"/>
      <c r="I89" s="132"/>
      <c r="J89" s="132"/>
      <c r="K89" s="132"/>
    </row>
    <row r="90" spans="1:11" ht="15">
      <c r="A90" s="131"/>
      <c r="B90" s="131"/>
      <c r="C90" s="131"/>
      <c r="D90" s="131"/>
      <c r="E90" s="131"/>
      <c r="F90" s="131"/>
      <c r="G90" s="131"/>
      <c r="H90" s="132"/>
      <c r="I90" s="132"/>
      <c r="J90" s="132"/>
      <c r="K90" s="132"/>
    </row>
    <row r="91" spans="1:11" ht="15">
      <c r="A91" s="129" t="s">
        <v>54</v>
      </c>
      <c r="B91" s="129" t="s">
        <v>55</v>
      </c>
      <c r="C91" s="131"/>
      <c r="D91" s="131"/>
      <c r="E91" s="131"/>
      <c r="F91" s="131"/>
      <c r="G91" s="131"/>
      <c r="H91" s="132"/>
      <c r="I91" s="132"/>
      <c r="J91" s="132"/>
      <c r="K91" s="132"/>
    </row>
    <row r="92" spans="1:11" ht="15">
      <c r="A92" s="132"/>
      <c r="B92" s="211" t="s">
        <v>247</v>
      </c>
      <c r="C92" s="213"/>
      <c r="D92" s="213"/>
      <c r="E92" s="213"/>
      <c r="F92" s="213"/>
      <c r="G92" s="213"/>
      <c r="H92" s="213"/>
      <c r="I92" s="213"/>
      <c r="J92" s="213"/>
      <c r="K92" s="213"/>
    </row>
    <row r="93" spans="1:11" ht="15">
      <c r="A93" s="132"/>
      <c r="B93" s="211" t="s">
        <v>248</v>
      </c>
      <c r="C93" s="217"/>
      <c r="D93" s="217"/>
      <c r="E93" s="217"/>
      <c r="F93" s="217"/>
      <c r="G93" s="217"/>
      <c r="H93" s="217"/>
      <c r="I93" s="217"/>
      <c r="J93" s="217"/>
      <c r="K93" s="217"/>
    </row>
    <row r="94" spans="1:11" ht="15">
      <c r="A94" s="129"/>
      <c r="B94" s="131"/>
      <c r="C94" s="131"/>
      <c r="D94" s="131"/>
      <c r="E94" s="131"/>
      <c r="F94" s="131"/>
      <c r="G94" s="131"/>
      <c r="H94" s="132"/>
      <c r="I94" s="132"/>
      <c r="J94" s="132"/>
      <c r="K94" s="132"/>
    </row>
    <row r="95" spans="1:11" ht="15">
      <c r="A95" s="133" t="s">
        <v>56</v>
      </c>
      <c r="B95" s="129" t="s">
        <v>57</v>
      </c>
      <c r="C95" s="131"/>
      <c r="D95" s="131"/>
      <c r="E95" s="131"/>
      <c r="F95" s="131"/>
      <c r="G95" s="131"/>
      <c r="H95" s="132"/>
      <c r="I95" s="132"/>
      <c r="J95" s="132"/>
      <c r="K95" s="132"/>
    </row>
    <row r="96" spans="1:11" ht="15">
      <c r="A96" s="129"/>
      <c r="B96" s="131"/>
      <c r="C96" s="131"/>
      <c r="D96" s="131"/>
      <c r="E96" s="131"/>
      <c r="F96" s="131"/>
      <c r="G96" s="131"/>
      <c r="H96" s="135" t="s">
        <v>222</v>
      </c>
      <c r="I96" s="132"/>
      <c r="J96" s="132"/>
      <c r="K96" s="132"/>
    </row>
    <row r="97" spans="1:11" ht="15">
      <c r="A97" s="129"/>
      <c r="B97" s="131"/>
      <c r="C97" s="131"/>
      <c r="D97" s="131"/>
      <c r="E97" s="131"/>
      <c r="F97" s="131"/>
      <c r="G97" s="131"/>
      <c r="H97" s="135" t="s">
        <v>223</v>
      </c>
      <c r="I97" s="132"/>
      <c r="J97" s="132"/>
      <c r="K97" s="132"/>
    </row>
    <row r="98" spans="1:11" ht="15">
      <c r="A98" s="129"/>
      <c r="B98" s="131"/>
      <c r="C98" s="131"/>
      <c r="D98" s="131"/>
      <c r="E98" s="131"/>
      <c r="F98" s="131"/>
      <c r="G98" s="131"/>
      <c r="H98" s="135" t="s">
        <v>23</v>
      </c>
      <c r="I98" s="132"/>
      <c r="J98" s="132"/>
      <c r="K98" s="132"/>
    </row>
    <row r="99" spans="1:11" ht="15">
      <c r="A99" s="129"/>
      <c r="B99" s="131" t="s">
        <v>58</v>
      </c>
      <c r="C99" s="131"/>
      <c r="D99" s="131"/>
      <c r="E99" s="131"/>
      <c r="F99" s="131"/>
      <c r="G99" s="131"/>
      <c r="H99" s="132"/>
      <c r="I99" s="132"/>
      <c r="J99" s="132"/>
      <c r="K99" s="132"/>
    </row>
    <row r="100" spans="1:11" ht="15.75" thickBot="1">
      <c r="A100" s="129"/>
      <c r="B100" s="131" t="s">
        <v>59</v>
      </c>
      <c r="C100" s="131"/>
      <c r="D100" s="131"/>
      <c r="E100" s="131"/>
      <c r="F100" s="131"/>
      <c r="G100" s="131"/>
      <c r="H100" s="145">
        <v>53060</v>
      </c>
      <c r="I100" s="132"/>
      <c r="J100" s="132"/>
      <c r="K100" s="132"/>
    </row>
    <row r="101" spans="1:11" ht="15.75" thickTop="1">
      <c r="A101" s="129"/>
      <c r="B101" s="131"/>
      <c r="C101" s="131"/>
      <c r="D101" s="131"/>
      <c r="E101" s="131"/>
      <c r="F101" s="131"/>
      <c r="G101" s="131"/>
      <c r="H101" s="132"/>
      <c r="I101" s="132"/>
      <c r="J101" s="132"/>
      <c r="K101" s="132"/>
    </row>
    <row r="102" spans="1:11" ht="14.25">
      <c r="A102" s="129"/>
      <c r="B102" s="211" t="s">
        <v>60</v>
      </c>
      <c r="C102" s="214"/>
      <c r="D102" s="214"/>
      <c r="E102" s="214"/>
      <c r="F102" s="214"/>
      <c r="G102" s="214"/>
      <c r="H102" s="214"/>
      <c r="I102" s="214"/>
      <c r="J102" s="214"/>
      <c r="K102" s="213"/>
    </row>
    <row r="103" spans="1:11" ht="14.25">
      <c r="A103" s="129"/>
      <c r="B103" s="214"/>
      <c r="C103" s="214"/>
      <c r="D103" s="214"/>
      <c r="E103" s="214"/>
      <c r="F103" s="214"/>
      <c r="G103" s="214"/>
      <c r="H103" s="214"/>
      <c r="I103" s="214"/>
      <c r="J103" s="214"/>
      <c r="K103" s="213"/>
    </row>
    <row r="104" spans="1:11" ht="15">
      <c r="A104" s="129"/>
      <c r="B104" s="146"/>
      <c r="C104" s="146"/>
      <c r="D104" s="146"/>
      <c r="E104" s="146"/>
      <c r="F104" s="146"/>
      <c r="G104" s="146"/>
      <c r="H104" s="146"/>
      <c r="I104" s="146"/>
      <c r="J104" s="146"/>
      <c r="K104" s="132"/>
    </row>
    <row r="105" spans="1:11" ht="14.25">
      <c r="A105" s="129"/>
      <c r="B105" s="211" t="s">
        <v>61</v>
      </c>
      <c r="C105" s="214"/>
      <c r="D105" s="214"/>
      <c r="E105" s="214"/>
      <c r="F105" s="214"/>
      <c r="G105" s="214"/>
      <c r="H105" s="214"/>
      <c r="I105" s="214"/>
      <c r="J105" s="214"/>
      <c r="K105" s="213"/>
    </row>
    <row r="106" spans="1:11" ht="14.25">
      <c r="A106" s="129"/>
      <c r="B106" s="214"/>
      <c r="C106" s="214"/>
      <c r="D106" s="214"/>
      <c r="E106" s="214"/>
      <c r="F106" s="214"/>
      <c r="G106" s="214"/>
      <c r="H106" s="214"/>
      <c r="I106" s="214"/>
      <c r="J106" s="214"/>
      <c r="K106" s="213"/>
    </row>
    <row r="107" spans="1:11" ht="15">
      <c r="A107" s="129"/>
      <c r="B107" s="131"/>
      <c r="C107" s="131"/>
      <c r="D107" s="131"/>
      <c r="E107" s="131"/>
      <c r="F107" s="131"/>
      <c r="G107" s="131"/>
      <c r="H107" s="132"/>
      <c r="I107" s="132"/>
      <c r="J107" s="132"/>
      <c r="K107" s="132"/>
    </row>
    <row r="108" spans="1:11" ht="15">
      <c r="A108" s="129"/>
      <c r="B108" s="131"/>
      <c r="C108" s="131"/>
      <c r="D108" s="131"/>
      <c r="E108" s="131"/>
      <c r="F108" s="131"/>
      <c r="G108" s="131"/>
      <c r="H108" s="132"/>
      <c r="I108" s="132"/>
      <c r="J108" s="132"/>
      <c r="K108" s="132"/>
    </row>
    <row r="109" spans="1:11" ht="15">
      <c r="A109" s="129"/>
      <c r="B109" s="131"/>
      <c r="C109" s="131"/>
      <c r="D109" s="131"/>
      <c r="E109" s="131"/>
      <c r="F109" s="131"/>
      <c r="G109" s="131"/>
      <c r="H109" s="132"/>
      <c r="I109" s="132"/>
      <c r="J109" s="132"/>
      <c r="K109" s="132"/>
    </row>
    <row r="110" spans="1:11" ht="15">
      <c r="A110" s="129" t="s">
        <v>62</v>
      </c>
      <c r="B110" s="131"/>
      <c r="C110" s="131"/>
      <c r="D110" s="131"/>
      <c r="E110" s="131"/>
      <c r="F110" s="131"/>
      <c r="G110" s="131"/>
      <c r="H110" s="132"/>
      <c r="I110" s="132"/>
      <c r="J110" s="132"/>
      <c r="K110" s="132"/>
    </row>
    <row r="111" spans="1:11" ht="15">
      <c r="A111" s="129"/>
      <c r="B111" s="131"/>
      <c r="C111" s="131"/>
      <c r="D111" s="131"/>
      <c r="E111" s="131"/>
      <c r="F111" s="131"/>
      <c r="G111" s="131"/>
      <c r="H111" s="132"/>
      <c r="I111" s="132"/>
      <c r="J111" s="132"/>
      <c r="K111" s="132"/>
    </row>
    <row r="112" spans="1:11" ht="15">
      <c r="A112" s="129" t="s">
        <v>63</v>
      </c>
      <c r="B112" s="129" t="s">
        <v>64</v>
      </c>
      <c r="C112" s="131"/>
      <c r="D112" s="131"/>
      <c r="E112" s="131"/>
      <c r="F112" s="131"/>
      <c r="G112" s="131"/>
      <c r="H112" s="132"/>
      <c r="I112" s="132"/>
      <c r="J112" s="132"/>
      <c r="K112" s="132"/>
    </row>
    <row r="113" spans="1:11" ht="12.75" customHeight="1">
      <c r="A113" s="132"/>
      <c r="B113" s="216" t="s">
        <v>261</v>
      </c>
      <c r="C113" s="213"/>
      <c r="D113" s="213"/>
      <c r="E113" s="213"/>
      <c r="F113" s="213"/>
      <c r="G113" s="213"/>
      <c r="H113" s="213"/>
      <c r="I113" s="213"/>
      <c r="J113" s="213"/>
      <c r="K113" s="213"/>
    </row>
    <row r="114" spans="1:11" ht="12.75" customHeight="1">
      <c r="A114" s="132"/>
      <c r="B114" s="213"/>
      <c r="C114" s="213"/>
      <c r="D114" s="213"/>
      <c r="E114" s="213"/>
      <c r="F114" s="213"/>
      <c r="G114" s="213"/>
      <c r="H114" s="213"/>
      <c r="I114" s="213"/>
      <c r="J114" s="213"/>
      <c r="K114" s="213"/>
    </row>
    <row r="115" spans="1:11" ht="12.75" customHeight="1">
      <c r="A115" s="132"/>
      <c r="B115" s="213"/>
      <c r="C115" s="213"/>
      <c r="D115" s="213"/>
      <c r="E115" s="213"/>
      <c r="F115" s="213"/>
      <c r="G115" s="213"/>
      <c r="H115" s="213"/>
      <c r="I115" s="213"/>
      <c r="J115" s="213"/>
      <c r="K115" s="213"/>
    </row>
    <row r="116" spans="1:11" ht="12.75" customHeight="1">
      <c r="A116" s="132"/>
      <c r="B116" s="217"/>
      <c r="C116" s="217"/>
      <c r="D116" s="217"/>
      <c r="E116" s="217"/>
      <c r="F116" s="217"/>
      <c r="G116" s="217"/>
      <c r="H116" s="217"/>
      <c r="I116" s="217"/>
      <c r="J116" s="217"/>
      <c r="K116" s="217"/>
    </row>
    <row r="117" spans="1:11" ht="12.75" customHeight="1">
      <c r="A117" s="132"/>
      <c r="B117" s="217"/>
      <c r="C117" s="217"/>
      <c r="D117" s="217"/>
      <c r="E117" s="217"/>
      <c r="F117" s="217"/>
      <c r="G117" s="217"/>
      <c r="H117" s="217"/>
      <c r="I117" s="217"/>
      <c r="J117" s="217"/>
      <c r="K117" s="217"/>
    </row>
    <row r="118" spans="1:11" ht="12" customHeight="1">
      <c r="A118" s="132"/>
      <c r="B118" s="215" t="s">
        <v>262</v>
      </c>
      <c r="C118" s="206"/>
      <c r="D118" s="206"/>
      <c r="E118" s="206"/>
      <c r="F118" s="206"/>
      <c r="G118" s="206"/>
      <c r="H118" s="206"/>
      <c r="I118" s="206"/>
      <c r="J118" s="206"/>
      <c r="K118" s="206"/>
    </row>
    <row r="119" spans="1:11" ht="18" customHeight="1">
      <c r="A119" s="132"/>
      <c r="B119" s="206"/>
      <c r="C119" s="206"/>
      <c r="D119" s="206"/>
      <c r="E119" s="206"/>
      <c r="F119" s="206"/>
      <c r="G119" s="206"/>
      <c r="H119" s="206"/>
      <c r="I119" s="206"/>
      <c r="J119" s="206"/>
      <c r="K119" s="206"/>
    </row>
    <row r="120" spans="1:11" ht="15">
      <c r="A120" s="131"/>
      <c r="B120" s="147"/>
      <c r="C120" s="147"/>
      <c r="D120" s="147"/>
      <c r="E120" s="147"/>
      <c r="F120" s="147"/>
      <c r="G120" s="147"/>
      <c r="H120" s="147"/>
      <c r="I120" s="147"/>
      <c r="J120" s="147"/>
      <c r="K120" s="132"/>
    </row>
    <row r="121" spans="1:11" ht="15">
      <c r="A121" s="129" t="s">
        <v>65</v>
      </c>
      <c r="B121" s="129" t="s">
        <v>66</v>
      </c>
      <c r="C121" s="131"/>
      <c r="D121" s="131"/>
      <c r="E121" s="131"/>
      <c r="F121" s="131"/>
      <c r="G121" s="131"/>
      <c r="H121" s="132"/>
      <c r="I121" s="132"/>
      <c r="J121" s="132"/>
      <c r="K121" s="132"/>
    </row>
    <row r="122" spans="1:11" ht="12" customHeight="1">
      <c r="A122" s="132"/>
      <c r="B122" s="232" t="s">
        <v>260</v>
      </c>
      <c r="C122" s="213"/>
      <c r="D122" s="213"/>
      <c r="E122" s="213"/>
      <c r="F122" s="213"/>
      <c r="G122" s="213"/>
      <c r="H122" s="213"/>
      <c r="I122" s="213"/>
      <c r="J122" s="213"/>
      <c r="K122" s="213"/>
    </row>
    <row r="123" spans="1:11" ht="15">
      <c r="A123" s="132"/>
      <c r="B123" s="213"/>
      <c r="C123" s="213"/>
      <c r="D123" s="213"/>
      <c r="E123" s="213"/>
      <c r="F123" s="213"/>
      <c r="G123" s="213"/>
      <c r="H123" s="213"/>
      <c r="I123" s="213"/>
      <c r="J123" s="213"/>
      <c r="K123" s="213"/>
    </row>
    <row r="124" spans="1:11" ht="18.75" customHeight="1">
      <c r="A124" s="132"/>
      <c r="B124" s="213"/>
      <c r="C124" s="213"/>
      <c r="D124" s="213"/>
      <c r="E124" s="213"/>
      <c r="F124" s="213"/>
      <c r="G124" s="213"/>
      <c r="H124" s="213"/>
      <c r="I124" s="213"/>
      <c r="J124" s="213"/>
      <c r="K124" s="213"/>
    </row>
    <row r="125" spans="1:11" ht="15">
      <c r="A125" s="131"/>
      <c r="B125" s="131"/>
      <c r="C125" s="131"/>
      <c r="D125" s="131"/>
      <c r="E125" s="131"/>
      <c r="F125" s="131"/>
      <c r="G125" s="131"/>
      <c r="H125" s="132"/>
      <c r="I125" s="132"/>
      <c r="J125" s="132"/>
      <c r="K125" s="132"/>
    </row>
    <row r="126" spans="1:11" ht="15">
      <c r="A126" s="129" t="s">
        <v>67</v>
      </c>
      <c r="B126" s="129" t="s">
        <v>68</v>
      </c>
      <c r="C126" s="131"/>
      <c r="D126" s="131"/>
      <c r="E126" s="131"/>
      <c r="F126" s="131"/>
      <c r="G126" s="131"/>
      <c r="H126" s="132"/>
      <c r="I126" s="132"/>
      <c r="J126" s="132"/>
      <c r="K126" s="132"/>
    </row>
    <row r="127" spans="1:11" ht="12" customHeight="1">
      <c r="A127" s="132"/>
      <c r="B127" s="215" t="s">
        <v>237</v>
      </c>
      <c r="C127" s="213"/>
      <c r="D127" s="213"/>
      <c r="E127" s="213"/>
      <c r="F127" s="213"/>
      <c r="G127" s="213"/>
      <c r="H127" s="213"/>
      <c r="I127" s="213"/>
      <c r="J127" s="213"/>
      <c r="K127" s="213"/>
    </row>
    <row r="128" spans="1:11" ht="18" customHeight="1">
      <c r="A128" s="132"/>
      <c r="B128" s="213"/>
      <c r="C128" s="213"/>
      <c r="D128" s="213"/>
      <c r="E128" s="213"/>
      <c r="F128" s="213"/>
      <c r="G128" s="213"/>
      <c r="H128" s="213"/>
      <c r="I128" s="213"/>
      <c r="J128" s="213"/>
      <c r="K128" s="213"/>
    </row>
    <row r="129" spans="1:11" ht="15">
      <c r="A129" s="132"/>
      <c r="B129" s="148"/>
      <c r="C129" s="149"/>
      <c r="D129" s="149"/>
      <c r="E129" s="149"/>
      <c r="F129" s="149"/>
      <c r="G129" s="149"/>
      <c r="H129" s="149"/>
      <c r="I129" s="149"/>
      <c r="J129" s="149"/>
      <c r="K129" s="132"/>
    </row>
    <row r="130" spans="1:11" ht="15">
      <c r="A130" s="129" t="s">
        <v>69</v>
      </c>
      <c r="B130" s="129" t="s">
        <v>70</v>
      </c>
      <c r="C130" s="131"/>
      <c r="D130" s="131"/>
      <c r="E130" s="131"/>
      <c r="F130" s="131"/>
      <c r="G130" s="131"/>
      <c r="H130" s="132"/>
      <c r="I130" s="132"/>
      <c r="J130" s="132"/>
      <c r="K130" s="132"/>
    </row>
    <row r="131" spans="1:11" ht="15">
      <c r="A131" s="131"/>
      <c r="B131" s="131" t="s">
        <v>71</v>
      </c>
      <c r="C131" s="131"/>
      <c r="D131" s="131"/>
      <c r="E131" s="131"/>
      <c r="F131" s="131"/>
      <c r="G131" s="131"/>
      <c r="H131" s="132"/>
      <c r="I131" s="132"/>
      <c r="J131" s="132"/>
      <c r="K131" s="132"/>
    </row>
    <row r="132" spans="1:11" ht="15">
      <c r="A132" s="131"/>
      <c r="B132" s="131"/>
      <c r="C132" s="131"/>
      <c r="D132" s="131"/>
      <c r="E132" s="131"/>
      <c r="F132" s="131"/>
      <c r="G132" s="131"/>
      <c r="H132" s="132"/>
      <c r="I132" s="132"/>
      <c r="J132" s="132"/>
      <c r="K132" s="132"/>
    </row>
    <row r="133" spans="1:11" ht="15">
      <c r="A133" s="129" t="s">
        <v>72</v>
      </c>
      <c r="B133" s="129" t="s">
        <v>73</v>
      </c>
      <c r="C133" s="131"/>
      <c r="D133" s="131"/>
      <c r="E133" s="131"/>
      <c r="F133" s="131"/>
      <c r="G133" s="131"/>
      <c r="H133" s="132"/>
      <c r="I133" s="132"/>
      <c r="J133" s="132"/>
      <c r="K133" s="132"/>
    </row>
    <row r="134" spans="1:11" ht="15">
      <c r="A134" s="129"/>
      <c r="B134" s="129"/>
      <c r="C134" s="131"/>
      <c r="D134" s="131"/>
      <c r="E134" s="131"/>
      <c r="F134" s="131"/>
      <c r="G134" s="131"/>
      <c r="H134" s="132"/>
      <c r="I134" s="135" t="s">
        <v>74</v>
      </c>
      <c r="J134" s="135" t="s">
        <v>74</v>
      </c>
      <c r="K134" s="132"/>
    </row>
    <row r="135" spans="1:11" ht="15">
      <c r="A135" s="129"/>
      <c r="B135" s="129"/>
      <c r="C135" s="131"/>
      <c r="D135" s="131"/>
      <c r="E135" s="131"/>
      <c r="F135" s="131"/>
      <c r="G135" s="131"/>
      <c r="H135" s="132"/>
      <c r="I135" s="135" t="s">
        <v>75</v>
      </c>
      <c r="J135" s="135" t="s">
        <v>76</v>
      </c>
      <c r="K135" s="132"/>
    </row>
    <row r="136" spans="1:11" ht="15">
      <c r="A136" s="129"/>
      <c r="B136" s="129"/>
      <c r="C136" s="131"/>
      <c r="D136" s="131"/>
      <c r="E136" s="131"/>
      <c r="F136" s="131"/>
      <c r="G136" s="131"/>
      <c r="H136" s="132"/>
      <c r="I136" s="135" t="s">
        <v>223</v>
      </c>
      <c r="J136" s="135" t="s">
        <v>223</v>
      </c>
      <c r="K136" s="132"/>
    </row>
    <row r="137" spans="1:11" ht="15">
      <c r="A137" s="129"/>
      <c r="B137" s="129"/>
      <c r="C137" s="131"/>
      <c r="D137" s="131"/>
      <c r="E137" s="131"/>
      <c r="F137" s="131"/>
      <c r="G137" s="131"/>
      <c r="H137" s="132"/>
      <c r="I137" s="135" t="s">
        <v>23</v>
      </c>
      <c r="J137" s="135" t="s">
        <v>23</v>
      </c>
      <c r="K137" s="132"/>
    </row>
    <row r="138" spans="1:11" ht="15">
      <c r="A138" s="129"/>
      <c r="B138" s="131" t="s">
        <v>77</v>
      </c>
      <c r="C138" s="131"/>
      <c r="D138" s="131"/>
      <c r="E138" s="131"/>
      <c r="F138" s="131"/>
      <c r="G138" s="131"/>
      <c r="H138" s="132"/>
      <c r="I138" s="132">
        <v>4</v>
      </c>
      <c r="J138" s="139">
        <v>4</v>
      </c>
      <c r="K138" s="132"/>
    </row>
    <row r="139" spans="1:11" ht="15">
      <c r="A139" s="129"/>
      <c r="B139" s="131" t="s">
        <v>78</v>
      </c>
      <c r="C139" s="131"/>
      <c r="D139" s="131"/>
      <c r="E139" s="131"/>
      <c r="F139" s="131"/>
      <c r="G139" s="131"/>
      <c r="H139" s="132"/>
      <c r="I139" s="132">
        <v>7</v>
      </c>
      <c r="J139" s="139">
        <v>7</v>
      </c>
      <c r="K139" s="132"/>
    </row>
    <row r="140" spans="1:11" ht="15.75" thickBot="1">
      <c r="A140" s="129"/>
      <c r="B140" s="129"/>
      <c r="C140" s="131"/>
      <c r="D140" s="131"/>
      <c r="E140" s="131"/>
      <c r="F140" s="131"/>
      <c r="G140" s="131"/>
      <c r="H140" s="132"/>
      <c r="I140" s="150">
        <f>+I138+I139</f>
        <v>11</v>
      </c>
      <c r="J140" s="151">
        <f>+J138+J139</f>
        <v>11</v>
      </c>
      <c r="K140" s="132"/>
    </row>
    <row r="141" spans="1:11" ht="15.75" thickTop="1">
      <c r="A141" s="131"/>
      <c r="B141" s="131"/>
      <c r="C141" s="131"/>
      <c r="D141" s="131"/>
      <c r="E141" s="131"/>
      <c r="F141" s="131"/>
      <c r="G141" s="131"/>
      <c r="H141" s="132"/>
      <c r="I141" s="132"/>
      <c r="J141" s="132"/>
      <c r="K141" s="132"/>
    </row>
    <row r="142" spans="1:11" ht="15">
      <c r="A142" s="131"/>
      <c r="B142" s="211" t="s">
        <v>79</v>
      </c>
      <c r="C142" s="214"/>
      <c r="D142" s="214"/>
      <c r="E142" s="214"/>
      <c r="F142" s="214"/>
      <c r="G142" s="214"/>
      <c r="H142" s="214"/>
      <c r="I142" s="214"/>
      <c r="J142" s="214"/>
      <c r="K142" s="213"/>
    </row>
    <row r="143" spans="1:11" ht="15">
      <c r="A143" s="131"/>
      <c r="B143" s="214"/>
      <c r="C143" s="214"/>
      <c r="D143" s="214"/>
      <c r="E143" s="214"/>
      <c r="F143" s="214"/>
      <c r="G143" s="214"/>
      <c r="H143" s="214"/>
      <c r="I143" s="214"/>
      <c r="J143" s="214"/>
      <c r="K143" s="213"/>
    </row>
    <row r="144" spans="1:11" ht="15">
      <c r="A144" s="131"/>
      <c r="B144" s="131"/>
      <c r="C144" s="131"/>
      <c r="D144" s="131"/>
      <c r="E144" s="131"/>
      <c r="F144" s="131"/>
      <c r="G144" s="131"/>
      <c r="H144" s="132"/>
      <c r="I144" s="132"/>
      <c r="J144" s="132"/>
      <c r="K144" s="132"/>
    </row>
    <row r="145" spans="1:11" ht="15">
      <c r="A145" s="129" t="s">
        <v>80</v>
      </c>
      <c r="B145" s="129" t="s">
        <v>81</v>
      </c>
      <c r="C145" s="131"/>
      <c r="D145" s="131"/>
      <c r="E145" s="131"/>
      <c r="F145" s="131"/>
      <c r="G145" s="131"/>
      <c r="H145" s="132"/>
      <c r="I145" s="132"/>
      <c r="J145" s="132"/>
      <c r="K145" s="132"/>
    </row>
    <row r="146" spans="1:11" ht="15">
      <c r="A146" s="131"/>
      <c r="B146" s="131" t="s">
        <v>82</v>
      </c>
      <c r="C146" s="131"/>
      <c r="D146" s="131"/>
      <c r="E146" s="131"/>
      <c r="F146" s="131"/>
      <c r="G146" s="131"/>
      <c r="H146" s="132"/>
      <c r="I146" s="132"/>
      <c r="J146" s="132"/>
      <c r="K146" s="132"/>
    </row>
    <row r="147" spans="1:11" ht="15">
      <c r="A147" s="131"/>
      <c r="B147" s="131"/>
      <c r="C147" s="131"/>
      <c r="D147" s="131"/>
      <c r="E147" s="131"/>
      <c r="F147" s="131"/>
      <c r="G147" s="131"/>
      <c r="H147" s="132"/>
      <c r="I147" s="132"/>
      <c r="J147" s="132"/>
      <c r="K147" s="132"/>
    </row>
    <row r="148" spans="1:11" ht="15">
      <c r="A148" s="129" t="s">
        <v>83</v>
      </c>
      <c r="B148" s="129" t="s">
        <v>84</v>
      </c>
      <c r="C148" s="131"/>
      <c r="D148" s="131"/>
      <c r="E148" s="131"/>
      <c r="F148" s="131"/>
      <c r="G148" s="131"/>
      <c r="H148" s="132"/>
      <c r="I148" s="132"/>
      <c r="J148" s="132"/>
      <c r="K148" s="132"/>
    </row>
    <row r="149" spans="1:11" ht="15">
      <c r="A149" s="132"/>
      <c r="B149" s="131" t="s">
        <v>85</v>
      </c>
      <c r="C149" s="131"/>
      <c r="D149" s="131"/>
      <c r="E149" s="131"/>
      <c r="F149" s="131"/>
      <c r="G149" s="131"/>
      <c r="H149" s="132"/>
      <c r="I149" s="132"/>
      <c r="J149" s="132"/>
      <c r="K149" s="132"/>
    </row>
    <row r="150" spans="1:11" ht="15">
      <c r="A150" s="131"/>
      <c r="B150" s="131"/>
      <c r="C150" s="131"/>
      <c r="D150" s="131"/>
      <c r="E150" s="131"/>
      <c r="F150" s="131"/>
      <c r="G150" s="131"/>
      <c r="H150" s="132"/>
      <c r="I150" s="132"/>
      <c r="J150" s="132"/>
      <c r="K150" s="132"/>
    </row>
    <row r="151" spans="1:11" ht="15">
      <c r="A151" s="129" t="s">
        <v>86</v>
      </c>
      <c r="B151" s="129" t="s">
        <v>87</v>
      </c>
      <c r="C151" s="131"/>
      <c r="D151" s="131"/>
      <c r="E151" s="131"/>
      <c r="F151" s="131"/>
      <c r="G151" s="131"/>
      <c r="H151" s="132"/>
      <c r="I151" s="132"/>
      <c r="J151" s="132"/>
      <c r="K151" s="132"/>
    </row>
    <row r="152" spans="1:11" ht="15">
      <c r="A152" s="132"/>
      <c r="B152" s="131" t="s">
        <v>88</v>
      </c>
      <c r="C152" s="131"/>
      <c r="D152" s="131"/>
      <c r="E152" s="131"/>
      <c r="F152" s="131"/>
      <c r="G152" s="131"/>
      <c r="H152" s="132"/>
      <c r="I152" s="132"/>
      <c r="J152" s="132"/>
      <c r="K152" s="132"/>
    </row>
    <row r="153" spans="1:11" ht="15">
      <c r="A153" s="129"/>
      <c r="B153" s="131"/>
      <c r="C153" s="131"/>
      <c r="D153" s="131"/>
      <c r="E153" s="131"/>
      <c r="F153" s="131"/>
      <c r="G153" s="131"/>
      <c r="H153" s="132"/>
      <c r="I153" s="132"/>
      <c r="J153" s="132"/>
      <c r="K153" s="132"/>
    </row>
    <row r="154" spans="1:11" ht="15">
      <c r="A154" s="129" t="s">
        <v>89</v>
      </c>
      <c r="B154" s="129" t="s">
        <v>90</v>
      </c>
      <c r="C154" s="131"/>
      <c r="D154" s="131"/>
      <c r="E154" s="131"/>
      <c r="F154" s="131"/>
      <c r="G154" s="131"/>
      <c r="H154" s="132"/>
      <c r="I154" s="132"/>
      <c r="J154" s="132"/>
      <c r="K154" s="132"/>
    </row>
    <row r="155" spans="1:11" ht="15">
      <c r="A155" s="132"/>
      <c r="B155" s="131" t="s">
        <v>224</v>
      </c>
      <c r="C155" s="131"/>
      <c r="D155" s="131"/>
      <c r="E155" s="131"/>
      <c r="F155" s="131"/>
      <c r="G155" s="131"/>
      <c r="H155" s="132"/>
      <c r="I155" s="132"/>
      <c r="J155" s="132"/>
      <c r="K155" s="132"/>
    </row>
    <row r="156" spans="1:11" ht="15">
      <c r="A156" s="152"/>
      <c r="B156" s="131"/>
      <c r="C156" s="131"/>
      <c r="D156" s="131"/>
      <c r="E156" s="131"/>
      <c r="F156" s="132"/>
      <c r="G156" s="132"/>
      <c r="H156" s="131"/>
      <c r="I156" s="132"/>
      <c r="J156" s="131"/>
      <c r="K156" s="132"/>
    </row>
    <row r="157" spans="1:11" ht="28.5">
      <c r="A157" s="132"/>
      <c r="B157" s="153"/>
      <c r="C157" s="154"/>
      <c r="D157" s="155" t="s">
        <v>91</v>
      </c>
      <c r="E157" s="155" t="s">
        <v>92</v>
      </c>
      <c r="F157" s="156" t="s">
        <v>93</v>
      </c>
      <c r="G157" s="132"/>
      <c r="H157" s="153"/>
      <c r="I157" s="154"/>
      <c r="J157" s="157"/>
      <c r="K157" s="132"/>
    </row>
    <row r="158" spans="1:11" ht="15">
      <c r="A158" s="132"/>
      <c r="B158" s="158"/>
      <c r="C158" s="159"/>
      <c r="D158" s="160" t="s">
        <v>23</v>
      </c>
      <c r="E158" s="160" t="s">
        <v>23</v>
      </c>
      <c r="F158" s="161" t="s">
        <v>23</v>
      </c>
      <c r="G158" s="132"/>
      <c r="H158" s="162" t="s">
        <v>94</v>
      </c>
      <c r="I158" s="159"/>
      <c r="J158" s="161" t="s">
        <v>23</v>
      </c>
      <c r="K158" s="132"/>
    </row>
    <row r="159" spans="1:11" ht="15">
      <c r="A159" s="132"/>
      <c r="B159" s="176" t="s">
        <v>240</v>
      </c>
      <c r="C159" s="222"/>
      <c r="D159" s="163">
        <v>6892</v>
      </c>
      <c r="E159" s="163">
        <v>0</v>
      </c>
      <c r="F159" s="164">
        <f>+D159</f>
        <v>6892</v>
      </c>
      <c r="G159" s="132"/>
      <c r="H159" s="176" t="s">
        <v>95</v>
      </c>
      <c r="I159" s="231"/>
      <c r="J159" s="164">
        <f>+F162</f>
        <v>7050</v>
      </c>
      <c r="K159" s="132"/>
    </row>
    <row r="160" spans="1:11" ht="30">
      <c r="A160" s="132"/>
      <c r="B160" s="176" t="s">
        <v>226</v>
      </c>
      <c r="C160" s="222"/>
      <c r="D160" s="163">
        <v>158</v>
      </c>
      <c r="E160" s="163">
        <v>0</v>
      </c>
      <c r="F160" s="164">
        <f>+D160</f>
        <v>158</v>
      </c>
      <c r="G160" s="132"/>
      <c r="H160" s="158" t="s">
        <v>96</v>
      </c>
      <c r="I160" s="159"/>
      <c r="J160" s="164"/>
      <c r="K160" s="142"/>
    </row>
    <row r="161" spans="1:11" ht="15">
      <c r="A161" s="132"/>
      <c r="B161" s="158"/>
      <c r="C161" s="159"/>
      <c r="D161" s="165"/>
      <c r="E161" s="165"/>
      <c r="F161" s="166"/>
      <c r="G161" s="132"/>
      <c r="H161" s="158"/>
      <c r="I161" s="159"/>
      <c r="J161" s="166"/>
      <c r="K161" s="132"/>
    </row>
    <row r="162" spans="1:11" ht="15.75" thickBot="1">
      <c r="A162" s="132"/>
      <c r="B162" s="158"/>
      <c r="C162" s="159"/>
      <c r="D162" s="167">
        <f>+D159+D160</f>
        <v>7050</v>
      </c>
      <c r="E162" s="167">
        <f>+E159+E160</f>
        <v>0</v>
      </c>
      <c r="F162" s="168">
        <f>+F159+F160</f>
        <v>7050</v>
      </c>
      <c r="G162" s="132"/>
      <c r="H162" s="158"/>
      <c r="I162" s="159"/>
      <c r="J162" s="168">
        <f>+J159+J160</f>
        <v>7050</v>
      </c>
      <c r="K162" s="132"/>
    </row>
    <row r="163" spans="1:11" ht="15.75" thickTop="1">
      <c r="A163" s="132"/>
      <c r="B163" s="169"/>
      <c r="C163" s="170"/>
      <c r="D163" s="171"/>
      <c r="E163" s="171"/>
      <c r="F163" s="172"/>
      <c r="G163" s="132"/>
      <c r="H163" s="169"/>
      <c r="I163" s="170"/>
      <c r="J163" s="172"/>
      <c r="K163" s="132"/>
    </row>
    <row r="164" spans="1:11" ht="15">
      <c r="A164" s="132"/>
      <c r="B164" s="173"/>
      <c r="C164" s="159"/>
      <c r="D164" s="173"/>
      <c r="E164" s="173"/>
      <c r="F164" s="173"/>
      <c r="G164" s="132"/>
      <c r="H164" s="173"/>
      <c r="I164" s="159"/>
      <c r="J164" s="173"/>
      <c r="K164" s="132"/>
    </row>
    <row r="165" spans="1:11" ht="15">
      <c r="A165" s="132"/>
      <c r="B165" s="131" t="s">
        <v>97</v>
      </c>
      <c r="C165" s="131"/>
      <c r="D165" s="131"/>
      <c r="E165" s="131"/>
      <c r="F165" s="131"/>
      <c r="G165" s="131"/>
      <c r="H165" s="132"/>
      <c r="I165" s="132"/>
      <c r="J165" s="132"/>
      <c r="K165" s="132"/>
    </row>
    <row r="166" spans="1:11" ht="15">
      <c r="A166" s="132"/>
      <c r="B166" s="131" t="s">
        <v>98</v>
      </c>
      <c r="C166" s="131"/>
      <c r="D166" s="131"/>
      <c r="E166" s="131"/>
      <c r="F166" s="131"/>
      <c r="G166" s="131"/>
      <c r="H166" s="132"/>
      <c r="I166" s="132"/>
      <c r="J166" s="132"/>
      <c r="K166" s="132"/>
    </row>
    <row r="167" spans="1:11" ht="15">
      <c r="A167" s="132"/>
      <c r="B167" s="131" t="s">
        <v>99</v>
      </c>
      <c r="C167" s="131"/>
      <c r="D167" s="131"/>
      <c r="E167" s="131"/>
      <c r="F167" s="131"/>
      <c r="G167" s="131"/>
      <c r="H167" s="132"/>
      <c r="I167" s="132"/>
      <c r="J167" s="132"/>
      <c r="K167" s="132"/>
    </row>
    <row r="168" spans="1:11" ht="15">
      <c r="A168" s="131"/>
      <c r="B168" s="131"/>
      <c r="C168" s="131"/>
      <c r="D168" s="131"/>
      <c r="E168" s="131"/>
      <c r="F168" s="131"/>
      <c r="G168" s="131"/>
      <c r="H168" s="132"/>
      <c r="I168" s="132"/>
      <c r="J168" s="132"/>
      <c r="K168" s="132"/>
    </row>
    <row r="169" spans="1:11" ht="15">
      <c r="A169" s="129" t="s">
        <v>100</v>
      </c>
      <c r="B169" s="129" t="s">
        <v>101</v>
      </c>
      <c r="C169" s="131"/>
      <c r="D169" s="131"/>
      <c r="E169" s="131"/>
      <c r="F169" s="131"/>
      <c r="G169" s="131"/>
      <c r="H169" s="132"/>
      <c r="I169" s="132"/>
      <c r="J169" s="132"/>
      <c r="K169" s="132"/>
    </row>
    <row r="170" spans="1:11" ht="15">
      <c r="A170" s="132"/>
      <c r="B170" s="131" t="s">
        <v>102</v>
      </c>
      <c r="C170" s="131"/>
      <c r="D170" s="131"/>
      <c r="E170" s="131"/>
      <c r="F170" s="131"/>
      <c r="G170" s="131"/>
      <c r="H170" s="132"/>
      <c r="I170" s="132"/>
      <c r="J170" s="132"/>
      <c r="K170" s="132"/>
    </row>
    <row r="171" spans="1:11" ht="15">
      <c r="A171" s="132"/>
      <c r="B171" s="131" t="s">
        <v>103</v>
      </c>
      <c r="C171" s="131"/>
      <c r="D171" s="131"/>
      <c r="E171" s="131"/>
      <c r="F171" s="131"/>
      <c r="G171" s="131"/>
      <c r="H171" s="132"/>
      <c r="I171" s="132"/>
      <c r="J171" s="132"/>
      <c r="K171" s="132"/>
    </row>
    <row r="172" spans="1:11" ht="15">
      <c r="A172" s="132"/>
      <c r="B172" s="131" t="s">
        <v>241</v>
      </c>
      <c r="C172" s="131"/>
      <c r="D172" s="131"/>
      <c r="E172" s="131"/>
      <c r="F172" s="131"/>
      <c r="G172" s="131"/>
      <c r="H172" s="132"/>
      <c r="I172" s="132"/>
      <c r="J172" s="132"/>
      <c r="K172" s="132"/>
    </row>
    <row r="173" spans="1:11" ht="15">
      <c r="A173" s="129"/>
      <c r="B173" s="131"/>
      <c r="C173" s="131"/>
      <c r="D173" s="131"/>
      <c r="E173" s="131"/>
      <c r="F173" s="131"/>
      <c r="G173" s="131"/>
      <c r="H173" s="132"/>
      <c r="I173" s="132"/>
      <c r="J173" s="132"/>
      <c r="K173" s="132"/>
    </row>
    <row r="174" spans="1:11" ht="15">
      <c r="A174" s="129" t="s">
        <v>104</v>
      </c>
      <c r="B174" s="129" t="s">
        <v>105</v>
      </c>
      <c r="C174" s="131"/>
      <c r="D174" s="131"/>
      <c r="E174" s="131"/>
      <c r="F174" s="131"/>
      <c r="G174" s="131"/>
      <c r="H174" s="132"/>
      <c r="I174" s="132"/>
      <c r="J174" s="132"/>
      <c r="K174" s="132"/>
    </row>
    <row r="175" spans="1:11" ht="15">
      <c r="A175" s="132"/>
      <c r="B175" s="131" t="s">
        <v>106</v>
      </c>
      <c r="C175" s="131"/>
      <c r="D175" s="131"/>
      <c r="E175" s="131"/>
      <c r="F175" s="131"/>
      <c r="G175" s="131"/>
      <c r="H175" s="132"/>
      <c r="I175" s="132"/>
      <c r="J175" s="132"/>
      <c r="K175" s="132"/>
    </row>
    <row r="176" spans="1:11" ht="15">
      <c r="A176" s="132"/>
      <c r="B176" s="131" t="s">
        <v>243</v>
      </c>
      <c r="C176" s="131"/>
      <c r="D176" s="131"/>
      <c r="E176" s="131"/>
      <c r="F176" s="131"/>
      <c r="G176" s="131"/>
      <c r="H176" s="132"/>
      <c r="I176" s="132"/>
      <c r="J176" s="132"/>
      <c r="K176" s="132"/>
    </row>
    <row r="177" spans="1:11" ht="12" customHeight="1">
      <c r="A177" s="132"/>
      <c r="B177" s="175" t="s">
        <v>242</v>
      </c>
      <c r="C177" s="213"/>
      <c r="D177" s="213"/>
      <c r="E177" s="213"/>
      <c r="F177" s="213"/>
      <c r="G177" s="213"/>
      <c r="H177" s="213"/>
      <c r="I177" s="213"/>
      <c r="J177" s="213"/>
      <c r="K177" s="213"/>
    </row>
    <row r="178" spans="1:11" ht="15">
      <c r="A178" s="131"/>
      <c r="B178" s="175" t="s">
        <v>249</v>
      </c>
      <c r="C178" s="213"/>
      <c r="D178" s="213"/>
      <c r="E178" s="213"/>
      <c r="F178" s="213"/>
      <c r="G178" s="213"/>
      <c r="H178" s="213"/>
      <c r="I178" s="213"/>
      <c r="J178" s="213"/>
      <c r="K178" s="213"/>
    </row>
    <row r="179" spans="1:11" ht="15">
      <c r="A179" s="131"/>
      <c r="B179" s="175" t="s">
        <v>250</v>
      </c>
      <c r="C179" s="213"/>
      <c r="D179" s="213"/>
      <c r="E179" s="213"/>
      <c r="F179" s="213"/>
      <c r="G179" s="213"/>
      <c r="H179" s="213"/>
      <c r="I179" s="213"/>
      <c r="J179" s="213"/>
      <c r="K179" s="213"/>
    </row>
    <row r="180" spans="1:11" ht="15">
      <c r="A180" s="131"/>
      <c r="B180" s="175" t="s">
        <v>251</v>
      </c>
      <c r="C180" s="213"/>
      <c r="D180" s="213"/>
      <c r="E180" s="213"/>
      <c r="F180" s="213"/>
      <c r="G180" s="213"/>
      <c r="H180" s="213"/>
      <c r="I180" s="213"/>
      <c r="J180" s="213"/>
      <c r="K180" s="213"/>
    </row>
    <row r="181" spans="1:11" ht="15">
      <c r="A181" s="131"/>
      <c r="B181" s="175" t="s">
        <v>252</v>
      </c>
      <c r="C181" s="213"/>
      <c r="D181" s="213"/>
      <c r="E181" s="213"/>
      <c r="F181" s="213"/>
      <c r="G181" s="213"/>
      <c r="H181" s="213"/>
      <c r="I181" s="213"/>
      <c r="J181" s="213"/>
      <c r="K181" s="213"/>
    </row>
    <row r="182" spans="1:11" ht="15">
      <c r="A182" s="131"/>
      <c r="B182" s="175" t="s">
        <v>253</v>
      </c>
      <c r="C182" s="213"/>
      <c r="D182" s="213"/>
      <c r="E182" s="213"/>
      <c r="F182" s="213"/>
      <c r="G182" s="213"/>
      <c r="H182" s="213"/>
      <c r="I182" s="213"/>
      <c r="J182" s="213"/>
      <c r="K182" s="213"/>
    </row>
    <row r="183" spans="1:11" ht="15">
      <c r="A183" s="131"/>
      <c r="B183" s="175" t="s">
        <v>254</v>
      </c>
      <c r="C183" s="213"/>
      <c r="D183" s="213"/>
      <c r="E183" s="213"/>
      <c r="F183" s="213"/>
      <c r="G183" s="213"/>
      <c r="H183" s="213"/>
      <c r="I183" s="213"/>
      <c r="J183" s="213"/>
      <c r="K183" s="213"/>
    </row>
    <row r="184" spans="1:11" ht="15">
      <c r="A184" s="131"/>
      <c r="B184" s="175" t="s">
        <v>255</v>
      </c>
      <c r="C184" s="213"/>
      <c r="D184" s="213"/>
      <c r="E184" s="213"/>
      <c r="F184" s="213"/>
      <c r="G184" s="213"/>
      <c r="H184" s="213"/>
      <c r="I184" s="213"/>
      <c r="J184" s="213"/>
      <c r="K184" s="213"/>
    </row>
    <row r="185" spans="1:11" ht="15">
      <c r="A185" s="131"/>
      <c r="B185" s="175" t="s">
        <v>256</v>
      </c>
      <c r="C185" s="213"/>
      <c r="D185" s="213"/>
      <c r="E185" s="213"/>
      <c r="F185" s="213"/>
      <c r="G185" s="213"/>
      <c r="H185" s="213"/>
      <c r="I185" s="213"/>
      <c r="J185" s="213"/>
      <c r="K185" s="213"/>
    </row>
    <row r="186" spans="1:11" ht="14.25" customHeight="1">
      <c r="A186" s="131"/>
      <c r="B186" s="175" t="s">
        <v>257</v>
      </c>
      <c r="C186" s="213"/>
      <c r="D186" s="213"/>
      <c r="E186" s="213"/>
      <c r="F186" s="213"/>
      <c r="G186" s="213"/>
      <c r="H186" s="213"/>
      <c r="I186" s="213"/>
      <c r="J186" s="213"/>
      <c r="K186" s="213"/>
    </row>
    <row r="187" spans="1:11" ht="13.5" customHeight="1">
      <c r="A187" s="131"/>
      <c r="B187" s="226" t="s">
        <v>258</v>
      </c>
      <c r="C187" s="227"/>
      <c r="D187" s="227"/>
      <c r="E187" s="227"/>
      <c r="F187" s="227"/>
      <c r="G187" s="227"/>
      <c r="H187" s="227"/>
      <c r="I187" s="227"/>
      <c r="J187" s="227"/>
      <c r="K187" s="227"/>
    </row>
    <row r="188" spans="1:11" ht="12.75" customHeight="1">
      <c r="A188" s="131"/>
      <c r="B188" s="174"/>
      <c r="C188" s="174"/>
      <c r="D188" s="174"/>
      <c r="E188" s="174"/>
      <c r="F188" s="174"/>
      <c r="G188" s="174"/>
      <c r="H188" s="174"/>
      <c r="I188" s="174"/>
      <c r="J188" s="132"/>
      <c r="K188" s="142"/>
    </row>
    <row r="189" spans="1:11" ht="15">
      <c r="A189" s="129" t="s">
        <v>107</v>
      </c>
      <c r="B189" s="129" t="s">
        <v>108</v>
      </c>
      <c r="C189" s="131"/>
      <c r="D189" s="131"/>
      <c r="E189" s="131"/>
      <c r="F189" s="131"/>
      <c r="G189" s="131"/>
      <c r="H189" s="132"/>
      <c r="I189" s="132"/>
      <c r="J189" s="132"/>
      <c r="K189" s="142"/>
    </row>
    <row r="190" spans="1:11" ht="15">
      <c r="A190" s="131"/>
      <c r="B190" s="131" t="s">
        <v>109</v>
      </c>
      <c r="C190" s="131"/>
      <c r="D190" s="131"/>
      <c r="E190" s="131"/>
      <c r="F190" s="131"/>
      <c r="G190" s="131"/>
      <c r="H190" s="132"/>
      <c r="I190" s="132"/>
      <c r="J190" s="132"/>
      <c r="K190" s="132"/>
    </row>
    <row r="191" spans="1:11" ht="15">
      <c r="A191" s="131"/>
      <c r="B191" s="131"/>
      <c r="C191" s="131"/>
      <c r="D191" s="131"/>
      <c r="E191" s="131"/>
      <c r="F191" s="131"/>
      <c r="G191" s="131"/>
      <c r="H191" s="132"/>
      <c r="I191" s="132"/>
      <c r="J191" s="132"/>
      <c r="K191" s="132"/>
    </row>
    <row r="192" spans="1:11" ht="15">
      <c r="A192" s="129" t="s">
        <v>110</v>
      </c>
      <c r="B192" s="129" t="s">
        <v>111</v>
      </c>
      <c r="C192" s="131"/>
      <c r="D192" s="131"/>
      <c r="E192" s="131"/>
      <c r="F192" s="131"/>
      <c r="G192" s="131"/>
      <c r="H192" s="132"/>
      <c r="I192" s="132"/>
      <c r="J192" s="132"/>
      <c r="K192" s="132"/>
    </row>
    <row r="193" spans="1:11" ht="15">
      <c r="A193" s="131"/>
      <c r="B193" s="131" t="s">
        <v>112</v>
      </c>
      <c r="C193" s="131"/>
      <c r="D193" s="131"/>
      <c r="E193" s="131"/>
      <c r="F193" s="131"/>
      <c r="G193" s="131"/>
      <c r="H193" s="132"/>
      <c r="I193" s="132"/>
      <c r="J193" s="132"/>
      <c r="K193" s="132"/>
    </row>
    <row r="194" spans="1:11" ht="15">
      <c r="A194" s="131"/>
      <c r="B194" s="131"/>
      <c r="C194" s="131"/>
      <c r="D194" s="131"/>
      <c r="E194" s="131"/>
      <c r="F194" s="131"/>
      <c r="G194" s="131"/>
      <c r="H194" s="132"/>
      <c r="I194" s="132"/>
      <c r="J194" s="132"/>
      <c r="K194" s="132"/>
    </row>
    <row r="195" spans="1:11" ht="15">
      <c r="A195" s="132"/>
      <c r="B195" s="177"/>
      <c r="C195" s="178"/>
      <c r="D195" s="154"/>
      <c r="E195" s="179"/>
      <c r="F195" s="156" t="s">
        <v>113</v>
      </c>
      <c r="G195" s="180"/>
      <c r="H195" s="156" t="s">
        <v>114</v>
      </c>
      <c r="I195" s="132"/>
      <c r="J195" s="132"/>
      <c r="K195" s="132"/>
    </row>
    <row r="196" spans="1:11" ht="28.5">
      <c r="A196" s="132"/>
      <c r="B196" s="181"/>
      <c r="C196" s="182"/>
      <c r="D196" s="159"/>
      <c r="E196" s="183"/>
      <c r="F196" s="161" t="s">
        <v>115</v>
      </c>
      <c r="G196" s="184"/>
      <c r="H196" s="161" t="s">
        <v>116</v>
      </c>
      <c r="I196" s="132"/>
      <c r="J196" s="132"/>
      <c r="K196" s="132"/>
    </row>
    <row r="197" spans="1:11" ht="15">
      <c r="A197" s="132"/>
      <c r="B197" s="181"/>
      <c r="C197" s="182"/>
      <c r="D197" s="159"/>
      <c r="E197" s="183"/>
      <c r="F197" s="185">
        <v>39355</v>
      </c>
      <c r="G197" s="184"/>
      <c r="H197" s="185">
        <v>39355</v>
      </c>
      <c r="I197" s="132"/>
      <c r="J197" s="132"/>
      <c r="K197" s="132"/>
    </row>
    <row r="198" spans="1:11" ht="15">
      <c r="A198" s="132"/>
      <c r="B198" s="181"/>
      <c r="C198" s="182"/>
      <c r="D198" s="159"/>
      <c r="E198" s="183"/>
      <c r="F198" s="186" t="s">
        <v>117</v>
      </c>
      <c r="G198" s="187"/>
      <c r="H198" s="186" t="s">
        <v>117</v>
      </c>
      <c r="I198" s="132"/>
      <c r="J198" s="132"/>
      <c r="K198" s="132"/>
    </row>
    <row r="199" spans="1:11" ht="15">
      <c r="A199" s="132"/>
      <c r="B199" s="176" t="s">
        <v>118</v>
      </c>
      <c r="C199" s="228"/>
      <c r="D199" s="228"/>
      <c r="E199" s="229"/>
      <c r="F199" s="188">
        <f>+'Income '!B35</f>
        <v>-2306</v>
      </c>
      <c r="G199" s="180"/>
      <c r="H199" s="188">
        <f>'Income '!F35</f>
        <v>-2327</v>
      </c>
      <c r="I199" s="132"/>
      <c r="J199" s="132"/>
      <c r="K199" s="132"/>
    </row>
    <row r="200" spans="1:11" ht="15">
      <c r="A200" s="132"/>
      <c r="B200" s="181"/>
      <c r="C200" s="173"/>
      <c r="D200" s="159"/>
      <c r="E200" s="183"/>
      <c r="F200" s="189"/>
      <c r="G200" s="184"/>
      <c r="H200" s="189"/>
      <c r="I200" s="132"/>
      <c r="J200" s="132"/>
      <c r="K200" s="132"/>
    </row>
    <row r="201" spans="1:11" ht="15">
      <c r="A201" s="132"/>
      <c r="B201" s="230" t="s">
        <v>119</v>
      </c>
      <c r="C201" s="228"/>
      <c r="D201" s="228"/>
      <c r="E201" s="229"/>
      <c r="F201" s="190" t="s">
        <v>120</v>
      </c>
      <c r="G201" s="184"/>
      <c r="H201" s="190" t="s">
        <v>120</v>
      </c>
      <c r="I201" s="132"/>
      <c r="J201" s="132"/>
      <c r="K201" s="132"/>
    </row>
    <row r="202" spans="1:11" ht="15">
      <c r="A202" s="132"/>
      <c r="B202" s="181"/>
      <c r="C202" s="173"/>
      <c r="D202" s="159"/>
      <c r="E202" s="183"/>
      <c r="F202" s="191">
        <v>50354</v>
      </c>
      <c r="G202" s="187"/>
      <c r="H202" s="191">
        <v>50354</v>
      </c>
      <c r="I202" s="132"/>
      <c r="J202" s="132"/>
      <c r="K202" s="132"/>
    </row>
    <row r="203" spans="1:11" ht="15">
      <c r="A203" s="132"/>
      <c r="B203" s="181"/>
      <c r="C203" s="173"/>
      <c r="D203" s="159"/>
      <c r="E203" s="183"/>
      <c r="F203" s="194"/>
      <c r="G203" s="195"/>
      <c r="H203" s="196"/>
      <c r="I203" s="132"/>
      <c r="J203" s="132"/>
      <c r="K203" s="132"/>
    </row>
    <row r="204" spans="1:11" ht="15.75" thickBot="1">
      <c r="A204" s="132"/>
      <c r="B204" s="223" t="s">
        <v>121</v>
      </c>
      <c r="C204" s="224"/>
      <c r="D204" s="224"/>
      <c r="E204" s="225"/>
      <c r="F204" s="197">
        <f>'Income '!B38</f>
        <v>-4.579576597688367</v>
      </c>
      <c r="G204" s="198"/>
      <c r="H204" s="199">
        <f>'Income '!F38</f>
        <v>-4.621281328196369</v>
      </c>
      <c r="I204" s="132"/>
      <c r="J204" s="132"/>
      <c r="K204" s="132"/>
    </row>
    <row r="205" spans="1:11" ht="15.75" thickTop="1">
      <c r="A205" s="131"/>
      <c r="B205" s="131" t="s">
        <v>122</v>
      </c>
      <c r="C205" s="131"/>
      <c r="D205" s="131"/>
      <c r="E205" s="131"/>
      <c r="F205" s="131"/>
      <c r="G205" s="131"/>
      <c r="H205" s="132"/>
      <c r="I205" s="132"/>
      <c r="J205" s="132"/>
      <c r="K205" s="132"/>
    </row>
    <row r="206" spans="1:11" ht="15">
      <c r="A206" s="132"/>
      <c r="B206" s="131" t="s">
        <v>123</v>
      </c>
      <c r="C206" s="131"/>
      <c r="D206" s="131"/>
      <c r="E206" s="131"/>
      <c r="F206" s="131"/>
      <c r="G206" s="131"/>
      <c r="H206" s="132"/>
      <c r="I206" s="132"/>
      <c r="J206" s="132"/>
      <c r="K206" s="132"/>
    </row>
    <row r="207" spans="1:11" ht="15">
      <c r="A207" s="131"/>
      <c r="B207" s="131"/>
      <c r="C207" s="131"/>
      <c r="D207" s="131"/>
      <c r="E207" s="131"/>
      <c r="F207" s="131"/>
      <c r="G207" s="131"/>
      <c r="H207" s="132"/>
      <c r="I207" s="132"/>
      <c r="J207" s="132"/>
      <c r="K207" s="132"/>
    </row>
    <row r="208" spans="1:11" ht="15">
      <c r="A208" s="129" t="s">
        <v>124</v>
      </c>
      <c r="B208" s="131" t="s">
        <v>238</v>
      </c>
      <c r="C208" s="131"/>
      <c r="D208" s="131"/>
      <c r="E208" s="131"/>
      <c r="F208" s="131"/>
      <c r="G208" s="131"/>
      <c r="H208" s="132"/>
      <c r="I208" s="132"/>
      <c r="J208" s="132"/>
      <c r="K208" s="132"/>
    </row>
    <row r="209" spans="1:11" ht="15">
      <c r="A209" s="131"/>
      <c r="B209" s="131"/>
      <c r="C209" s="131"/>
      <c r="D209" s="131"/>
      <c r="E209" s="131"/>
      <c r="F209" s="131"/>
      <c r="G209" s="131"/>
      <c r="H209" s="132"/>
      <c r="I209" s="132"/>
      <c r="J209" s="132"/>
      <c r="K209" s="132"/>
    </row>
    <row r="210" spans="1:10" ht="12.75">
      <c r="A210" s="6"/>
      <c r="B210" s="4"/>
      <c r="C210" s="5"/>
      <c r="D210" s="5"/>
      <c r="E210" s="5"/>
      <c r="F210" s="5"/>
      <c r="G210" s="5"/>
      <c r="H210" s="6"/>
      <c r="I210" s="6"/>
      <c r="J210" s="6"/>
    </row>
    <row r="211" spans="1:10" ht="8.25" customHeight="1">
      <c r="A211" s="5"/>
      <c r="B211" s="5"/>
      <c r="C211" s="5"/>
      <c r="D211" s="5"/>
      <c r="E211" s="5"/>
      <c r="F211" s="5"/>
      <c r="G211" s="5"/>
      <c r="H211" s="6"/>
      <c r="I211" s="6"/>
      <c r="J211" s="6"/>
    </row>
    <row r="212" spans="1:10" ht="12.75">
      <c r="A212" s="6"/>
      <c r="B212" s="4"/>
      <c r="C212" s="5"/>
      <c r="D212" s="5"/>
      <c r="E212" s="5"/>
      <c r="F212" s="5"/>
      <c r="G212" s="5"/>
      <c r="H212" s="6"/>
      <c r="I212" s="6"/>
      <c r="J212" s="6"/>
    </row>
    <row r="213" spans="1:10" ht="12.75">
      <c r="A213" s="6"/>
      <c r="B213" s="5"/>
      <c r="C213" s="5"/>
      <c r="D213" s="5"/>
      <c r="E213" s="5"/>
      <c r="F213" s="5"/>
      <c r="G213" s="5"/>
      <c r="H213" s="6"/>
      <c r="I213" s="6"/>
      <c r="J213" s="6"/>
    </row>
    <row r="214" spans="1:10" ht="12.75">
      <c r="A214" s="5"/>
      <c r="B214" s="5"/>
      <c r="C214" s="5"/>
      <c r="D214" s="5"/>
      <c r="E214" s="5"/>
      <c r="F214" s="5"/>
      <c r="G214" s="5"/>
      <c r="H214" s="6"/>
      <c r="I214" s="6"/>
      <c r="J214" s="6"/>
    </row>
    <row r="215" spans="1:10" ht="12.75">
      <c r="A215" s="6"/>
      <c r="B215" s="5"/>
      <c r="C215" s="5"/>
      <c r="D215" s="5"/>
      <c r="E215" s="5"/>
      <c r="F215" s="5"/>
      <c r="G215" s="5"/>
      <c r="H215" s="6"/>
      <c r="I215" s="6"/>
      <c r="J215" s="6"/>
    </row>
    <row r="216" spans="1:11" ht="12.75">
      <c r="A216" s="6"/>
      <c r="B216" s="10"/>
      <c r="C216" s="5"/>
      <c r="D216" s="5"/>
      <c r="E216" s="5"/>
      <c r="F216" s="5"/>
      <c r="G216" s="5"/>
      <c r="H216" s="6"/>
      <c r="I216" s="6"/>
      <c r="J216" s="6"/>
      <c r="K216" s="7"/>
    </row>
  </sheetData>
  <mergeCells count="43">
    <mergeCell ref="B159:C159"/>
    <mergeCell ref="H159:I159"/>
    <mergeCell ref="B122:K124"/>
    <mergeCell ref="B127:K128"/>
    <mergeCell ref="B142:K143"/>
    <mergeCell ref="B201:E201"/>
    <mergeCell ref="B186:K186"/>
    <mergeCell ref="B182:K182"/>
    <mergeCell ref="B183:K183"/>
    <mergeCell ref="B184:K184"/>
    <mergeCell ref="B160:C160"/>
    <mergeCell ref="B204:E204"/>
    <mergeCell ref="B177:K177"/>
    <mergeCell ref="B178:K178"/>
    <mergeCell ref="B179:K179"/>
    <mergeCell ref="B180:K180"/>
    <mergeCell ref="B181:K181"/>
    <mergeCell ref="B187:K187"/>
    <mergeCell ref="B185:K185"/>
    <mergeCell ref="B199:E199"/>
    <mergeCell ref="B35:K41"/>
    <mergeCell ref="A1:J1"/>
    <mergeCell ref="A2:J2"/>
    <mergeCell ref="A3:J3"/>
    <mergeCell ref="B10:K13"/>
    <mergeCell ref="B15:K16"/>
    <mergeCell ref="B19:K22"/>
    <mergeCell ref="B27:K28"/>
    <mergeCell ref="B32:K34"/>
    <mergeCell ref="B47:J48"/>
    <mergeCell ref="B58:J58"/>
    <mergeCell ref="B43:K45"/>
    <mergeCell ref="B57:K57"/>
    <mergeCell ref="B64:K65"/>
    <mergeCell ref="B102:K103"/>
    <mergeCell ref="B105:K106"/>
    <mergeCell ref="B118:K119"/>
    <mergeCell ref="B71:K72"/>
    <mergeCell ref="B78:K79"/>
    <mergeCell ref="B82:K83"/>
    <mergeCell ref="B92:K92"/>
    <mergeCell ref="B93:K93"/>
    <mergeCell ref="B113:K117"/>
  </mergeCells>
  <printOptions horizontalCentered="1"/>
  <pageMargins left="0.5905511811023623" right="0.31496062992125984" top="0.5905511811023623" bottom="0.3937007874015748" header="0.5118110236220472" footer="0.5118110236220472"/>
  <pageSetup horizontalDpi="600" verticalDpi="600" orientation="portrait" scale="86" r:id="rId1"/>
  <headerFooter alignWithMargins="0">
    <oddFooter>&amp;C&amp;5</oddFooter>
  </headerFooter>
  <rowBreaks count="3" manualBreakCount="3">
    <brk id="55" max="10" man="1"/>
    <brk id="108" max="255" man="1"/>
    <brk id="1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LATEXX MANUFACTURING SDN BHD</cp:lastModifiedBy>
  <cp:lastPrinted>2007-11-14T06:23:06Z</cp:lastPrinted>
  <dcterms:created xsi:type="dcterms:W3CDTF">2007-11-01T04:11:33Z</dcterms:created>
  <dcterms:modified xsi:type="dcterms:W3CDTF">2007-11-14T09:13:03Z</dcterms:modified>
  <cp:category/>
  <cp:version/>
  <cp:contentType/>
  <cp:contentStatus/>
</cp:coreProperties>
</file>